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64" documentId="120_S{2AC9BD13-BADA-5192-A53E-5A8FF88502F6}" xr6:coauthVersionLast="47" xr6:coauthVersionMax="47" xr10:uidLastSave="{EB1C356C-E6C4-41F7-9B2E-776CE9EE388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D10" i="3"/>
  <c r="L3" i="4"/>
  <c r="L4" i="4"/>
  <c r="L5" i="4"/>
  <c r="L6" i="4"/>
  <c r="L7" i="4"/>
  <c r="L8" i="4"/>
  <c r="L9" i="4"/>
  <c r="G6" i="5"/>
  <c r="G7" i="5"/>
  <c r="G8" i="5"/>
  <c r="G9" i="5"/>
  <c r="G10" i="5"/>
  <c r="G11" i="5"/>
  <c r="G12" i="5"/>
  <c r="G13" i="5"/>
  <c r="G14" i="5"/>
  <c r="G15" i="5"/>
  <c r="G16" i="5"/>
  <c r="G17" i="5"/>
  <c r="G18" i="5"/>
  <c r="B6" i="5"/>
  <c r="B7" i="5"/>
  <c r="B8" i="5"/>
  <c r="B9" i="5"/>
  <c r="B10" i="5"/>
  <c r="B11" i="5"/>
  <c r="B12" i="5"/>
  <c r="B13" i="5"/>
  <c r="B14" i="5"/>
  <c r="B15" i="5"/>
  <c r="B16" i="5"/>
  <c r="B17" i="5"/>
  <c r="B18" i="5"/>
  <c r="I6" i="5"/>
  <c r="I7" i="5"/>
  <c r="I8" i="5"/>
  <c r="I9" i="5"/>
  <c r="I10" i="5"/>
  <c r="I11" i="5"/>
  <c r="I12" i="5"/>
  <c r="I13" i="5"/>
  <c r="I14" i="5"/>
  <c r="I15" i="5"/>
  <c r="I16" i="5"/>
  <c r="I17" i="5"/>
  <c r="I18" i="5"/>
  <c r="J6" i="5"/>
  <c r="J7" i="5"/>
  <c r="J8" i="5"/>
  <c r="J9" i="5"/>
  <c r="J10" i="5"/>
  <c r="J11" i="5"/>
  <c r="J12" i="5"/>
  <c r="J13" i="5"/>
  <c r="J14" i="5"/>
  <c r="J15" i="5"/>
  <c r="J16" i="5"/>
  <c r="J17" i="5"/>
  <c r="J18" i="5"/>
  <c r="L6" i="5"/>
  <c r="L7" i="5"/>
  <c r="L8" i="5"/>
  <c r="L9" i="5"/>
  <c r="L10" i="5"/>
  <c r="L11" i="5"/>
  <c r="L12" i="5"/>
  <c r="L13" i="5"/>
  <c r="L14" i="5"/>
  <c r="L15" i="5"/>
  <c r="L16" i="5"/>
  <c r="L17"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<sst xmlns="http://schemas.openxmlformats.org/spreadsheetml/2006/main" count="180281" uniqueCount="39128">
  <si>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</si>
  <si>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</si>
  <si>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</si>
  <si>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</si>
  <si>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</si>
  <si>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</si>
  <si>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</si>
  <si>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</si>
  <si>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</si>
  <si>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</si>
  <si>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</si>
  <si>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</si>
  <si>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</si>
  <si>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</si>
  <si>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</si>
  <si>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</si>
  <si>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</si>
  <si>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</si>
  <si>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</si>
  <si>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</si>
  <si>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</si>
  <si>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</si>
  <si>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</si>
  <si>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</si>
  <si>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</si>
  <si>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</si>
  <si>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</si>
  <si>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</si>
  <si>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</si>
  <si>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</si>
  <si>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</si>
  <si>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</si>
  <si>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</si>
  <si>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</si>
  <si>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</si>
  <si>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</si>
  <si>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</si>
  <si>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</si>
  <si>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</si>
  <si>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</si>
  <si>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</si>
  <si>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</si>
  <si>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</si>
  <si>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</si>
  <si>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</si>
  <si>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</si>
  <si>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</si>
  <si>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</si>
  <si>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</si>
  <si>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</si>
  <si>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</si>
  <si>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</si>
  <si>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</si>
  <si>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</si>
  <si>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</si>
  <si>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</si>
  <si>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</si>
  <si>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</si>
  <si>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</si>
  <si>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</si>
  <si>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</si>
  <si>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</si>
  <si>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</si>
  <si>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</si>
  <si>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</si>
  <si>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</si>
  <si>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</si>
  <si>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</si>
  <si>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</si>
  <si>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</si>
  <si>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</si>
  <si>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</si>
  <si>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</si>
  <si>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</si>
  <si>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</si>
  <si>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</si>
  <si>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</si>
  <si>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</si>
  <si>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</si>
  <si>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</si>
  <si>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</si>
  <si>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</si>
  <si>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</si>
  <si>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</si>
  <si>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</si>
  <si>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</si>
  <si>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</si>
  <si>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</si>
  <si>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</si>
  <si>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</si>
  <si>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</si>
  <si>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</si>
  <si>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</si>
  <si>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</si>
  <si>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</si>
  <si>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</si>
  <si>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</si>
  <si>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</si>
  <si>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</si>
  <si>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</si>
  <si>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</si>
  <si>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</si>
  <si>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</si>
  <si>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</si>
  <si>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</si>
  <si>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</si>
  <si>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</si>
  <si>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</si>
  <si>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</si>
  <si>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</si>
  <si>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</si>
  <si>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</si>
  <si>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</si>
  <si>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</si>
  <si>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</si>
  <si>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</si>
  <si>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</si>
  <si>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</si>
  <si>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</si>
  <si>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</si>
  <si>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</si>
  <si>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</si>
  <si>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</si>
  <si>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</si>
  <si>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</si>
  <si>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</si>
  <si>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</si>
  <si>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</si>
  <si>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</si>
  <si>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</si>
  <si>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</si>
  <si>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</si>
  <si>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</si>
  <si>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</si>
  <si>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</si>
  <si>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</si>
  <si>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</si>
  <si>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</si>
  <si>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</si>
  <si>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</si>
  <si>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</si>
  <si>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</si>
  <si>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</si>
  <si>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</si>
  <si>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</si>
  <si>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</si>
  <si>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</si>
  <si>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</si>
  <si>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</si>
  <si>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</si>
  <si>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</si>
  <si>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</si>
  <si>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</si>
  <si>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</si>
  <si>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</si>
  <si>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</si>
  <si>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</si>
  <si>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</si>
  <si>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</si>
  <si>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</si>
  <si>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</si>
  <si>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</si>
  <si>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</si>
  <si>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</si>
  <si>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</si>
  <si>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</si>
  <si>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</si>
  <si>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</si>
  <si>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</si>
  <si>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</si>
  <si>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</si>
  <si>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</si>
  <si>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</si>
  <si>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</si>
  <si>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</si>
  <si>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</si>
  <si>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</si>
  <si>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</si>
  <si>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</si>
  <si>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</si>
  <si>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</si>
  <si>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</si>
  <si>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</si>
  <si>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</si>
  <si>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</si>
  <si>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</si>
  <si>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</si>
  <si>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</si>
  <si>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</si>
  <si>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</si>
  <si>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</si>
  <si>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</si>
  <si>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</si>
  <si>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</si>
  <si>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</si>
  <si>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</si>
  <si>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</si>
  <si>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</si>
  <si>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</si>
  <si>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</si>
  <si>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</si>
  <si>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</si>
  <si>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</si>
  <si>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</si>
  <si>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</si>
  <si>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</si>
  <si>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</si>
  <si>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</si>
  <si>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</si>
  <si>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</si>
  <si>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</si>
  <si>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</si>
  <si>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</si>
  <si>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</si>
  <si>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</si>
  <si>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</si>
  <si>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</si>
  <si>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</si>
  <si>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</si>
  <si>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</si>
  <si>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</si>
  <si>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</si>
  <si>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</si>
  <si>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</si>
  <si>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</si>
  <si>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</si>
  <si>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</si>
  <si>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</si>
  <si>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</si>
  <si>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</si>
  <si>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</si>
  <si>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</si>
  <si>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</si>
  <si>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</si>
  <si>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</si>
  <si>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</si>
  <si>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</si>
  <si>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</si>
  <si>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</si>
  <si>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</si>
  <si>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</si>
  <si>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</si>
  <si>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</si>
  <si>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</si>
  <si>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</si>
  <si>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</si>
  <si>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</si>
  <si>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</si>
  <si>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</si>
  <si>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</si>
  <si>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</si>
  <si>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</si>
  <si>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</si>
  <si>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</si>
  <si>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</si>
  <si>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</si>
  <si>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</si>
  <si>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</si>
  <si>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</si>
  <si>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</si>
  <si>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</si>
  <si>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</si>
  <si>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</si>
  <si>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</si>
  <si>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</si>
  <si>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</si>
  <si>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</si>
  <si>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</si>
  <si>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</si>
  <si>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</si>
  <si>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</si>
  <si>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</si>
  <si>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</si>
  <si>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</si>
  <si>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</si>
  <si>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</si>
  <si>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</si>
  <si>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</si>
  <si>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</si>
  <si>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</si>
  <si>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</si>
  <si>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</si>
  <si>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</si>
  <si>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</si>
  <si>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</si>
  <si>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</si>
  <si>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</si>
  <si>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</si>
  <si>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</si>
  <si>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</si>
  <si>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</si>
  <si>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</si>
  <si>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</si>
  <si>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</si>
  <si>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</si>
  <si>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</si>
  <si>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</si>
  <si>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</si>
  <si>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</si>
  <si>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</si>
  <si>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</si>
  <si>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</si>
  <si>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</si>
  <si>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</si>
  <si>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</si>
  <si>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</si>
  <si>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</si>
  <si>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</si>
  <si>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</si>
  <si>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</si>
  <si>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</si>
  <si>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</si>
  <si>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</si>
  <si>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</si>
  <si>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</si>
  <si>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</si>
  <si>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</si>
  <si>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</si>
  <si>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</si>
  <si>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</si>
  <si>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</si>
  <si>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</si>
  <si>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</si>
  <si>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</si>
  <si>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</si>
  <si>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</si>
  <si>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</si>
  <si>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</si>
  <si>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</si>
  <si>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</si>
  <si>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</si>
  <si>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</si>
  <si>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</si>
  <si>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</si>
  <si>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</si>
  <si>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</si>
  <si>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</si>
  <si>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</si>
  <si>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</si>
  <si>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</si>
  <si>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</si>
  <si>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</si>
  <si>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</si>
  <si>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</si>
  <si>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</si>
  <si>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</si>
  <si>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</si>
  <si>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</si>
  <si>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</si>
  <si>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</si>
  <si>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</si>
  <si>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</si>
  <si>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</si>
  <si>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</si>
  <si>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</si>
  <si>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</si>
  <si>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</si>
  <si>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</si>
  <si>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</si>
  <si>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</si>
  <si>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</si>
  <si>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</si>
  <si>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</si>
  <si>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</si>
  <si>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</si>
  <si>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</si>
  <si>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</si>
  <si>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</si>
  <si>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</si>
  <si>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</si>
  <si>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</si>
  <si>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</si>
  <si>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</si>
  <si>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</si>
  <si>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</si>
  <si>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</si>
  <si>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</si>
  <si>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</si>
  <si>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</si>
  <si>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</si>
  <si>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</si>
  <si>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</si>
  <si>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</si>
  <si>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</si>
  <si>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</si>
  <si>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</si>
  <si>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</si>
  <si>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</si>
  <si>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</si>
  <si>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</si>
  <si>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</si>
  <si>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</si>
  <si>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</si>
  <si>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</si>
  <si>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</si>
  <si>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</si>
  <si>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</si>
  <si>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</si>
  <si>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</si>
  <si>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</si>
  <si>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</si>
  <si>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</si>
  <si>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</si>
  <si>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</si>
  <si>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</si>
  <si>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</si>
  <si>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</si>
  <si>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</si>
  <si>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</si>
  <si>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</si>
  <si>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</si>
  <si>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</si>
  <si>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</si>
  <si>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</si>
  <si>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</si>
  <si>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</si>
  <si>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</si>
  <si>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</si>
  <si>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</si>
  <si>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</si>
  <si>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</si>
  <si>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</si>
  <si>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</si>
  <si>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</si>
  <si>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</si>
  <si>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</si>
  <si>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</si>
  <si>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</si>
  <si>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</si>
  <si>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</si>
  <si>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</si>
  <si>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</si>
  <si>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</si>
  <si>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</si>
  <si>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</si>
  <si>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</si>
  <si>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</si>
  <si>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</si>
  <si>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</si>
  <si>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</si>
  <si>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</si>
  <si>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</si>
  <si>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</si>
  <si>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</si>
  <si>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</si>
  <si>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</si>
  <si>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</si>
  <si>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</si>
  <si>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</si>
  <si>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</si>
  <si>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</si>
  <si>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</si>
  <si>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</si>
  <si>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</si>
  <si>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</si>
  <si>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</si>
  <si>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</si>
  <si>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</si>
  <si>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</si>
  <si>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</si>
  <si>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</si>
  <si>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</si>
  <si>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</si>
  <si>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</si>
  <si>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</si>
  <si>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</si>
  <si>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</si>
  <si>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</si>
  <si>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</si>
  <si>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</si>
  <si>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</si>
  <si>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</si>
  <si>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</si>
  <si>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</si>
  <si>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</si>
  <si>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</si>
  <si>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</si>
  <si>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</si>
  <si>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</si>
  <si>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</si>
  <si>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</si>
  <si>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</si>
  <si>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</si>
  <si>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</si>
  <si>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</si>
  <si>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</si>
  <si>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</si>
  <si>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</si>
  <si>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</si>
  <si>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</si>
  <si>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</si>
  <si>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</si>
  <si>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</si>
  <si>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</si>
  <si>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</si>
  <si>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</si>
  <si>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</si>
  <si>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</si>
  <si>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</si>
  <si>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</si>
  <si>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</si>
  <si>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</si>
  <si>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</si>
  <si>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</si>
  <si>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</si>
  <si>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</si>
  <si>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</si>
  <si>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</si>
  <si>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</si>
  <si>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</si>
  <si>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</si>
  <si>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</si>
  <si>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</si>
  <si>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</si>
  <si>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</si>
  <si>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</si>
  <si>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</si>
  <si>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</si>
  <si>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</si>
  <si>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</si>
  <si>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</si>
  <si>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</si>
  <si>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</si>
  <si>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</si>
  <si>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</si>
  <si>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</si>
  <si>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</si>
  <si>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</si>
  <si>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</si>
  <si>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</si>
  <si>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</si>
  <si>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</si>
  <si>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</si>
  <si>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</si>
  <si>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</si>
  <si>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</si>
  <si>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</si>
  <si>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</si>
  <si>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</si>
  <si>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</si>
  <si>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</si>
  <si>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</si>
  <si>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</si>
  <si>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</si>
  <si>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</si>
  <si>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</si>
  <si>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</si>
  <si>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</si>
  <si>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</si>
  <si>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</si>
  <si>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</si>
  <si>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</si>
  <si>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</si>
  <si>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</si>
  <si>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</si>
  <si>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</si>
  <si>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</si>
  <si>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</si>
  <si>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</si>
  <si>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</si>
  <si>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</si>
  <si>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</si>
  <si>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</si>
  <si>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</si>
  <si>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</si>
  <si>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</si>
  <si>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</si>
  <si>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</si>
  <si>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</si>
  <si>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</si>
  <si>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</si>
  <si>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</si>
  <si>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</si>
  <si>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</si>
  <si>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</si>
  <si>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</si>
  <si>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</si>
  <si>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</si>
  <si>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</si>
  <si>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</si>
  <si>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</si>
  <si>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</si>
  <si>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</si>
  <si>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</si>
  <si>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</si>
  <si>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</si>
  <si>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</si>
  <si>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</si>
  <si>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</si>
  <si>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</si>
  <si>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</si>
  <si>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</si>
  <si>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</si>
  <si>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</si>
  <si>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</si>
  <si>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</si>
  <si>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</si>
  <si>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</si>
  <si>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</si>
  <si>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</si>
  <si>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</si>
  <si>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</si>
  <si>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</si>
  <si>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</si>
  <si>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</si>
  <si>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</si>
  <si>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</si>
  <si>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</si>
  <si>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</si>
  <si>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</si>
  <si>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</si>
  <si>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</si>
  <si>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</si>
  <si>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</si>
  <si>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</si>
  <si>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</si>
  <si>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</si>
  <si>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</si>
  <si>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</si>
  <si>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</si>
  <si>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</si>
  <si>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</si>
  <si>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</si>
  <si>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</si>
  <si>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</si>
  <si>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</si>
  <si>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</si>
  <si>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</si>
  <si>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</si>
  <si>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</si>
  <si>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</si>
  <si>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</si>
  <si>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</si>
  <si>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</si>
  <si>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</si>
  <si>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</si>
  <si>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</si>
  <si>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</si>
  <si>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</si>
  <si>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</si>
  <si>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</si>
  <si>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</si>
  <si>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</si>
  <si>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</si>
  <si>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</si>
  <si>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</si>
  <si>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</si>
  <si>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</si>
  <si>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</si>
  <si>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</si>
  <si>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</si>
  <si>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</si>
  <si>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</si>
  <si>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</si>
  <si>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</si>
  <si>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</si>
  <si>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</si>
  <si>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</si>
  <si>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</si>
  <si>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</si>
  <si>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</si>
  <si>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</si>
  <si>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</si>
  <si>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</si>
  <si>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</si>
  <si>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</si>
  <si>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</si>
  <si>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</si>
  <si>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</si>
  <si>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</si>
  <si>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</si>
  <si>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</si>
  <si>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</si>
  <si>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</si>
  <si>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</si>
  <si>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</si>
  <si>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</si>
  <si>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</si>
  <si>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</si>
  <si>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</si>
  <si>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</si>
  <si>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</si>
  <si>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</si>
  <si>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</si>
  <si>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</si>
  <si>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</si>
  <si>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</si>
  <si>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</si>
  <si>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</si>
  <si>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</si>
  <si>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</si>
  <si>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</si>
  <si>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</si>
  <si>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</si>
  <si>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</si>
  <si>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</si>
  <si>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</si>
  <si>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</si>
  <si>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</si>
  <si>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</si>
  <si>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</si>
  <si>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</si>
  <si>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</si>
  <si>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</si>
  <si>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</si>
  <si>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</si>
  <si>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</si>
  <si>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</si>
  <si>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</si>
  <si>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</si>
  <si>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</si>
  <si>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</si>
  <si>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</si>
  <si>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</si>
  <si>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</si>
  <si>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</si>
  <si>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</si>
  <si>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</si>
  <si>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</si>
  <si>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</si>
  <si>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</si>
  <si>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</si>
  <si>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</si>
  <si>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</si>
  <si>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</si>
  <si>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</si>
  <si>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</si>
  <si>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</si>
  <si>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</si>
  <si>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</si>
  <si>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</si>
  <si>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</si>
  <si>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</si>
  <si>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</si>
  <si>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</si>
  <si>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</si>
  <si>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</si>
  <si>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</si>
  <si>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</si>
  <si>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</si>
  <si>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</si>
  <si>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</si>
  <si>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</si>
  <si>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</si>
  <si>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</si>
  <si>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</si>
  <si>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</si>
  <si>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</si>
  <si>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</si>
  <si>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</si>
  <si>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</si>
  <si>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</si>
  <si>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</si>
  <si>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</si>
  <si>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</si>
  <si>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</si>
  <si>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</si>
  <si>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</si>
  <si>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</si>
  <si>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</si>
  <si>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</si>
  <si>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</si>
  <si>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</si>
  <si>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</si>
  <si>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</si>
  <si>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</si>
  <si>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</si>
  <si>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</si>
  <si>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</si>
  <si>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</si>
  <si>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</si>
  <si>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</si>
  <si>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</si>
  <si>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</si>
  <si>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</si>
  <si>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</si>
  <si>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</si>
  <si>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</si>
  <si>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</si>
  <si>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</si>
  <si>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</si>
  <si>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</si>
  <si>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</si>
  <si>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</si>
  <si>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</si>
  <si>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</si>
  <si>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</si>
  <si>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</si>
  <si>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</si>
  <si>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</si>
  <si>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</si>
  <si>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</si>
  <si>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</si>
  <si>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</si>
  <si>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</si>
  <si>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</si>
  <si>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</si>
  <si>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</si>
  <si>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</si>
  <si>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</si>
  <si>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</si>
  <si>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</si>
  <si>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</si>
  <si>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</si>
  <si>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</si>
  <si>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</si>
  <si>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</si>
  <si>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</si>
  <si>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</si>
  <si>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</si>
  <si>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</si>
  <si>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</si>
  <si>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</si>
  <si>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</si>
  <si>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</si>
  <si>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</si>
  <si>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</si>
  <si>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</si>
  <si>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</si>
  <si>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</si>
  <si>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</si>
  <si>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</si>
  <si>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</si>
  <si>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</si>
  <si>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</si>
  <si>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</si>
  <si>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</si>
  <si>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</si>
  <si>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</si>
  <si>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</si>
  <si>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</si>
  <si>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</si>
  <si>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</si>
  <si>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</si>
  <si>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</si>
  <si>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</si>
  <si>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</si>
  <si>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</si>
  <si>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</si>
  <si>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</si>
  <si>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</si>
  <si>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</si>
  <si>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</si>
  <si>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</si>
  <si>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</si>
  <si>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</si>
  <si>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</si>
  <si>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</si>
  <si>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</si>
  <si>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</si>
  <si>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</si>
  <si>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</si>
  <si>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</si>
  <si>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</si>
  <si>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</si>
  <si>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</si>
  <si>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</si>
  <si>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</si>
  <si>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</si>
  <si>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</si>
  <si>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</si>
  <si>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</si>
  <si>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</si>
  <si>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</si>
  <si>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</si>
  <si>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</si>
  <si>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</si>
  <si>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</si>
  <si>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</si>
  <si>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</si>
  <si>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</si>
  <si>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</si>
  <si>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</si>
  <si>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</si>
  <si>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</si>
  <si>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</si>
  <si>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</si>
  <si>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</si>
  <si>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</si>
  <si>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</si>
  <si>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</si>
  <si>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</si>
  <si>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</si>
  <si>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</si>
  <si>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</si>
  <si>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</si>
  <si>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</si>
  <si>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</si>
  <si>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</si>
  <si>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</si>
  <si>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</si>
  <si>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</si>
  <si>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</si>
  <si>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</si>
  <si>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</si>
  <si>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</si>
  <si>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</si>
  <si>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</si>
  <si>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</si>
  <si>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</si>
  <si>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</si>
  <si>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</si>
  <si>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</si>
  <si>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</si>
  <si>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</si>
  <si>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</si>
  <si>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</si>
  <si>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</si>
  <si>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</si>
  <si>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</si>
  <si>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</si>
  <si>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</si>
  <si>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</si>
  <si>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</si>
  <si>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</si>
  <si>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</si>
  <si>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</si>
  <si>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</si>
  <si>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</si>
  <si>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</si>
  <si>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</si>
  <si>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</si>
  <si>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</si>
  <si>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</si>
  <si>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</si>
  <si>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</si>
  <si>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</si>
  <si>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</si>
  <si>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</si>
  <si>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</si>
  <si>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</si>
  <si>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</si>
  <si>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</si>
  <si>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</si>
  <si>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</si>
  <si>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</si>
  <si>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</si>
  <si>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</si>
  <si>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</si>
  <si>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</si>
  <si>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</si>
  <si>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</si>
  <si>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</si>
  <si>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</si>
  <si>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</si>
  <si>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</si>
  <si>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</si>
  <si>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</si>
  <si>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</si>
  <si>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</si>
  <si>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</si>
  <si>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</si>
  <si>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</si>
  <si>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</si>
  <si>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</si>
  <si>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</si>
  <si>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</si>
  <si>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</si>
  <si>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</si>
  <si>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</si>
  <si>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</si>
  <si>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</si>
  <si>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</si>
  <si>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</si>
  <si>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</si>
  <si>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</si>
  <si>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</si>
  <si>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</si>
  <si>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</si>
  <si>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</si>
  <si>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</si>
  <si>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</si>
  <si>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</si>
  <si>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</si>
  <si>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</si>
  <si>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</si>
  <si>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</si>
  <si>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</si>
  <si>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</si>
  <si>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</si>
  <si>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</si>
  <si>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</si>
  <si>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</si>
  <si>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</si>
  <si>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</si>
  <si>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</si>
  <si>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</si>
  <si>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</si>
  <si>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</si>
  <si>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</si>
  <si>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</si>
  <si>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</si>
  <si>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</si>
  <si>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</si>
  <si>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</si>
  <si>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</si>
  <si>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</si>
  <si>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</si>
  <si>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</si>
  <si>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</si>
  <si>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</si>
  <si>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</si>
  <si>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</si>
  <si>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</si>
  <si>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</si>
  <si>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</si>
  <si>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</si>
  <si>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</si>
  <si>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</si>
  <si>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</si>
  <si>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</si>
  <si>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</si>
  <si>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</si>
  <si>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</si>
  <si>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</si>
  <si>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</si>
  <si>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</si>
  <si>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</si>
  <si>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</si>
  <si>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</si>
  <si>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</si>
  <si>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</si>
  <si>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</si>
  <si>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</si>
  <si>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</si>
  <si>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</si>
  <si>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</si>
  <si>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</si>
  <si>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</si>
  <si>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</si>
  <si>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</si>
  <si>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</si>
  <si>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</si>
  <si>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</si>
  <si>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</si>
  <si>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</si>
  <si>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</si>
  <si>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</si>
  <si>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</si>
  <si>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</si>
  <si>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</si>
  <si>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</si>
  <si>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</si>
  <si>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</si>
  <si>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</si>
  <si>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</si>
  <si>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</si>
  <si>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</si>
  <si>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</si>
  <si>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</si>
  <si>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</si>
  <si>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</si>
  <si>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</si>
  <si>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</si>
  <si>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</si>
  <si>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</si>
  <si>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</si>
  <si>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</si>
  <si>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</si>
  <si>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</si>
  <si>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</si>
  <si>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</si>
  <si>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</si>
  <si>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</si>
  <si>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</si>
  <si>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</si>
  <si>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</si>
  <si>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</si>
  <si>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</si>
  <si>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</si>
  <si>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</si>
  <si>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</si>
  <si>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</si>
  <si>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</si>
  <si>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</si>
  <si>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</si>
  <si>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</si>
  <si>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</si>
  <si>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</si>
  <si>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</si>
  <si>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</si>
  <si>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</si>
  <si>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</si>
  <si>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</si>
  <si>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</si>
  <si>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</si>
  <si>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</si>
  <si>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</si>
  <si>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</si>
  <si>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</si>
  <si>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</si>
  <si>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</si>
  <si>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</si>
  <si>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</si>
  <si>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</si>
  <si>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</si>
  <si>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</si>
  <si>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</si>
  <si>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</si>
  <si>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</si>
  <si>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</si>
  <si>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</si>
  <si>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</si>
  <si>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</si>
  <si>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</si>
  <si>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</si>
  <si>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</si>
  <si>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</si>
  <si>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</si>
  <si>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</si>
  <si>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</si>
  <si>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</si>
  <si>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</si>
  <si>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</si>
  <si>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</si>
  <si>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</si>
  <si>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</si>
  <si>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</si>
  <si>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</si>
  <si>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</si>
  <si>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</si>
  <si>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</si>
  <si>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</si>
  <si>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</si>
  <si>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</si>
  <si>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</si>
  <si>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</si>
  <si>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</si>
  <si>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</si>
  <si>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</si>
  <si>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</si>
  <si>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</si>
  <si>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</si>
  <si>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</si>
  <si>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</si>
  <si>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</si>
  <si>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</si>
  <si>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</si>
  <si>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</si>
  <si>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</si>
  <si>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</si>
  <si>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</si>
  <si>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</si>
  <si>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</si>
  <si>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</si>
  <si>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</si>
  <si>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</si>
  <si>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</si>
  <si>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</si>
  <si>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</si>
  <si>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</si>
  <si>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</si>
  <si>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</si>
  <si>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</si>
  <si>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</si>
  <si>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</si>
  <si>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</si>
  <si>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</si>
  <si>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</si>
  <si>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</si>
  <si>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</si>
  <si>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</si>
  <si>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</si>
  <si>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</si>
  <si>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</si>
  <si>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</si>
  <si>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</si>
  <si>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</si>
  <si>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</si>
  <si>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</si>
  <si>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</si>
  <si>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</si>
  <si>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</si>
  <si>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</si>
  <si>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</si>
  <si>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</si>
  <si>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</si>
  <si>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</si>
  <si>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</si>
  <si>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</si>
  <si>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</si>
  <si>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</si>
  <si>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</si>
  <si>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</si>
  <si>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</si>
  <si>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</si>
  <si>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</si>
  <si>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</si>
  <si>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</si>
  <si>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</si>
  <si>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</si>
  <si>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</si>
  <si>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</si>
  <si>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</si>
  <si>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</si>
  <si>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</si>
  <si>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</si>
  <si>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</si>
  <si>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</si>
  <si>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</si>
  <si>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</si>
  <si>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</si>
  <si>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</si>
  <si>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</si>
  <si>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</si>
  <si>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</si>
  <si>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</si>
  <si>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</si>
  <si>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</si>
  <si>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</si>
  <si>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</si>
  <si>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</si>
  <si>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</si>
  <si>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</si>
  <si>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</si>
  <si>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</si>
  <si>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</si>
  <si>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</si>
  <si>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</si>
  <si>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</si>
  <si>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</si>
  <si>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</si>
  <si>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</si>
  <si>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</si>
  <si>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</si>
  <si>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</si>
  <si>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</si>
  <si>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</si>
  <si>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</si>
  <si>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</si>
  <si>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</si>
  <si>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</si>
  <si>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</si>
  <si>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</si>
  <si>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</si>
  <si>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</si>
  <si>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</si>
  <si>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</si>
  <si>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</si>
  <si>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</si>
  <si>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</si>
  <si>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</si>
  <si>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</si>
  <si>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</si>
  <si>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</si>
  <si>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</si>
  <si>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</si>
  <si>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</si>
  <si>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</si>
  <si>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</si>
  <si>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</si>
  <si>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</si>
  <si>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</si>
  <si>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</si>
  <si>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</si>
  <si>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</si>
  <si>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</si>
  <si>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</si>
  <si>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</si>
  <si>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</si>
  <si>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</si>
  <si>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</si>
  <si>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</si>
  <si>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</si>
  <si>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</si>
  <si>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</si>
  <si>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</si>
  <si>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</si>
  <si>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</si>
  <si>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</si>
  <si>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</si>
  <si>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</si>
  <si>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</si>
  <si>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</si>
  <si>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</si>
  <si>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</si>
  <si>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</si>
  <si>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</si>
  <si>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</si>
  <si>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</si>
  <si>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</si>
  <si>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</si>
  <si>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</si>
  <si>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</si>
  <si>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</si>
  <si>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</si>
  <si>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</si>
  <si>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</si>
  <si>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</si>
  <si>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</si>
  <si>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</si>
  <si>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</si>
  <si>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</si>
  <si>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</si>
  <si>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</si>
  <si>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</si>
  <si>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</si>
  <si>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</si>
  <si>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</si>
  <si>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</si>
  <si>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</si>
  <si>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</si>
  <si>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</si>
  <si>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</si>
  <si>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</si>
  <si>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</si>
  <si>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</si>
  <si>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</si>
  <si>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</si>
  <si>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</si>
  <si>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</si>
  <si>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</si>
  <si>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</si>
  <si>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</si>
  <si>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</si>
  <si>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</si>
  <si>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</si>
  <si>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</si>
  <si>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</si>
  <si>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</si>
  <si>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</si>
  <si>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</si>
  <si>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</si>
  <si>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</si>
  <si>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</si>
  <si>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</si>
  <si>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</si>
  <si>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</si>
  <si>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</si>
  <si>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</si>
  <si>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</si>
  <si>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</si>
  <si>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</si>
  <si>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</si>
  <si>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</si>
  <si>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</si>
  <si>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</si>
  <si>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</si>
  <si>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</si>
  <si>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</si>
  <si>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</si>
  <si>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</si>
  <si>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</si>
  <si>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</si>
  <si>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</si>
  <si>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</si>
  <si>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</si>
  <si>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</si>
  <si>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</si>
  <si>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</si>
  <si>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</si>
  <si>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</si>
  <si>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</si>
  <si>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</si>
  <si>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</si>
  <si>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</si>
  <si>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</si>
  <si>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</si>
  <si>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</si>
  <si>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</si>
  <si>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</si>
  <si>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</si>
  <si>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</si>
  <si>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</si>
  <si>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</si>
  <si>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</si>
  <si>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</si>
  <si>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</si>
  <si>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</si>
  <si>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</si>
  <si>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</si>
  <si>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</si>
  <si>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</si>
  <si>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</si>
  <si>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</si>
  <si>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</si>
  <si>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</si>
  <si>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</si>
  <si>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</si>
  <si>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</si>
  <si>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</si>
  <si>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</si>
  <si>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</si>
  <si>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</si>
  <si>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</si>
  <si>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</si>
  <si>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</si>
  <si>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</si>
  <si>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</si>
  <si>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</si>
  <si>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</si>
  <si>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</si>
  <si>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</si>
  <si>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</si>
  <si>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</si>
  <si>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</si>
  <si>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</si>
  <si>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</si>
  <si>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</si>
  <si>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</si>
  <si>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</si>
  <si>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</si>
  <si>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</si>
  <si>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</si>
  <si>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</si>
  <si>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</si>
  <si>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</si>
  <si>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</si>
  <si>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</si>
  <si>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</si>
  <si>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</si>
  <si>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</si>
  <si>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</si>
  <si>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</si>
  <si>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</si>
  <si>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</si>
  <si>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</si>
  <si>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</si>
  <si>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</si>
  <si>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</si>
  <si>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</si>
  <si>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</si>
  <si>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</si>
  <si>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</si>
  <si>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</si>
  <si>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</si>
  <si>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</si>
  <si>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</si>
  <si>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</si>
  <si>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</si>
  <si>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</si>
  <si>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</si>
  <si>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</si>
  <si>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</si>
  <si>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</si>
  <si>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</si>
  <si>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</si>
  <si>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</si>
  <si>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</si>
  <si>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</si>
  <si>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</si>
  <si>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</si>
  <si>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</si>
  <si>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</si>
  <si>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</si>
  <si>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</si>
  <si>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</si>
  <si>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</si>
  <si>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</si>
  <si>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</si>
  <si>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</si>
  <si>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</si>
  <si>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</si>
  <si>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</si>
  <si>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</si>
  <si>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</si>
  <si>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</si>
  <si>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</si>
  <si>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</si>
  <si>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</si>
  <si>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</si>
  <si>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</si>
  <si>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</si>
  <si>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</si>
  <si>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</si>
  <si>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</si>
  <si>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</si>
  <si>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</si>
  <si>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</si>
  <si>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</si>
  <si>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</si>
  <si>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</si>
  <si>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</si>
  <si>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</si>
  <si>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</si>
  <si>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</si>
  <si>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</si>
  <si>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</si>
  <si>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</si>
  <si>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</si>
  <si>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</si>
  <si>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</si>
  <si>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</si>
  <si>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</si>
  <si>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</si>
  <si>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</si>
  <si>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</si>
  <si>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</si>
  <si>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</si>
  <si>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</si>
  <si>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</si>
  <si>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</si>
  <si>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</si>
  <si>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</si>
  <si>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</si>
  <si>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</si>
  <si>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</si>
  <si>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</si>
  <si>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</si>
  <si>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</si>
  <si>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</si>
  <si>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</si>
  <si>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</si>
  <si>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</si>
  <si>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</si>
  <si>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</si>
  <si>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</si>
  <si>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</si>
  <si>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</si>
  <si>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</si>
  <si>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</si>
  <si>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</si>
  <si>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</si>
  <si>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</si>
  <si>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</si>
  <si>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</si>
  <si>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</si>
  <si>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</si>
  <si>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</si>
  <si>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</si>
  <si>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</si>
  <si>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</si>
  <si>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</si>
  <si>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</si>
  <si>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</si>
  <si>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</si>
  <si>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</si>
  <si>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</si>
  <si>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</si>
  <si>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</si>
  <si>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</si>
  <si>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</si>
  <si>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</si>
  <si>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</si>
  <si>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</si>
  <si>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</si>
  <si>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</si>
  <si>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</si>
  <si>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</si>
  <si>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</si>
  <si>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</si>
  <si>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</si>
  <si>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</si>
  <si>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</si>
  <si>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</si>
  <si>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</si>
  <si>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</si>
  <si>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</si>
  <si>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</si>
  <si>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</si>
  <si>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</si>
  <si>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</si>
  <si>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</si>
  <si>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</si>
  <si>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</si>
  <si>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</si>
  <si>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</si>
  <si>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</si>
  <si>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</si>
  <si>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</si>
  <si>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</si>
  <si>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</si>
  <si>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</si>
  <si>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</si>
  <si>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</si>
  <si>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</si>
  <si>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</si>
  <si>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</si>
  <si>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</si>
  <si>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</si>
  <si>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</si>
  <si>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</si>
  <si>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</si>
  <si>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</si>
  <si>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</si>
  <si>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</si>
  <si>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</si>
  <si>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</si>
  <si>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</si>
  <si>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</si>
  <si>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</si>
  <si>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</si>
  <si>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</si>
  <si>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</si>
  <si>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</si>
  <si>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</si>
  <si>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</si>
  <si>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</si>
  <si>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</si>
  <si>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</si>
  <si>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</si>
  <si>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</si>
  <si>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</si>
  <si>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</si>
  <si>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</si>
  <si>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</si>
  <si>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</si>
  <si>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</si>
  <si>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</si>
  <si>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</si>
  <si>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</si>
  <si>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</si>
  <si>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</si>
  <si>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</si>
  <si>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</si>
  <si>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</si>
  <si>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</si>
  <si>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</si>
  <si>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</si>
  <si>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</si>
  <si>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</si>
  <si>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</si>
  <si>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</si>
  <si>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</si>
  <si>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</si>
  <si>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</si>
  <si>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</si>
  <si>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</si>
  <si>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</si>
  <si>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</si>
  <si>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</si>
  <si>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</si>
  <si>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</si>
  <si>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</si>
  <si>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</si>
  <si>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</si>
  <si>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</si>
  <si>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</si>
  <si>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</si>
  <si>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</si>
  <si>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</si>
  <si>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</si>
  <si>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</si>
  <si>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</si>
  <si>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</si>
  <si>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</si>
  <si>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</si>
  <si>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</si>
  <si>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</si>
  <si>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</si>
  <si>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</si>
  <si>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</si>
  <si>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</si>
  <si>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</si>
  <si>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</si>
  <si>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</si>
  <si>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</si>
  <si>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</si>
  <si>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</si>
  <si>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</si>
  <si>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</si>
  <si>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</si>
  <si>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</si>
  <si>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</si>
  <si>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</si>
  <si>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</si>
  <si>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</si>
  <si>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</si>
  <si>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</si>
  <si>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</si>
  <si>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</si>
  <si>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</si>
  <si>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</si>
  <si>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</si>
  <si>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</si>
  <si>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</si>
  <si>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</si>
  <si>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</si>
  <si>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</si>
  <si>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</si>
  <si>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</si>
  <si>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</si>
  <si>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</si>
  <si>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</si>
  <si>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</si>
  <si>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</si>
  <si>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</si>
  <si>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</si>
  <si>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</si>
  <si>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</si>
  <si>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</si>
  <si>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</si>
  <si>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</si>
  <si>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</si>
  <si>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</si>
  <si>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</si>
  <si>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</si>
  <si>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</si>
  <si>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</si>
  <si>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</si>
  <si>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</si>
  <si>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</si>
  <si>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</si>
  <si>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</si>
  <si>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</si>
  <si>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</si>
  <si>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</si>
  <si>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</si>
  <si>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</si>
  <si>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</si>
  <si>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</si>
  <si>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</si>
  <si>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</si>
  <si>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</si>
  <si>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</si>
  <si>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</si>
  <si>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</si>
  <si>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</si>
  <si>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</si>
  <si>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</si>
  <si>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</si>
  <si>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</si>
  <si>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</si>
  <si>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</si>
  <si>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</si>
  <si>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</si>
  <si>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</si>
  <si>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</si>
  <si>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</si>
  <si>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</si>
  <si>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</si>
  <si>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</si>
  <si>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</si>
  <si>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</si>
  <si>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</si>
  <si>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</si>
  <si>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</si>
  <si>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</si>
  <si>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</si>
  <si>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</si>
  <si>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</si>
  <si>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</si>
  <si>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</si>
  <si>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</si>
  <si>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</si>
  <si>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</si>
  <si>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</si>
  <si>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</si>
  <si>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</si>
  <si>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</si>
  <si>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</si>
  <si>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</si>
  <si>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</si>
  <si>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</si>
  <si>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</si>
  <si>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</si>
  <si>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</si>
  <si>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</si>
  <si>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</si>
  <si>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</si>
  <si>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</si>
  <si>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</si>
  <si>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</si>
  <si>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</si>
  <si>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</si>
  <si>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</si>
  <si>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</si>
  <si>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</si>
  <si>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</si>
  <si>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</si>
  <si>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</si>
  <si>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</si>
  <si>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</si>
  <si>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</si>
  <si>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</si>
  <si>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</si>
  <si>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</si>
  <si>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</si>
  <si>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</si>
  <si>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</si>
  <si>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</si>
  <si>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</si>
  <si>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</si>
  <si>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</si>
  <si>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</si>
  <si>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</si>
  <si>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</si>
  <si>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</si>
  <si>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</si>
  <si>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</si>
  <si>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</si>
  <si>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</si>
  <si>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</si>
  <si>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</si>
  <si>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</si>
  <si>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</si>
  <si>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</si>
  <si>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</si>
  <si>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</si>
  <si>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</si>
  <si>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</si>
  <si>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</si>
  <si>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</si>
  <si>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</si>
  <si>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</si>
  <si>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</si>
  <si>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</si>
  <si>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</si>
  <si>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</si>
  <si>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</si>
  <si>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</si>
  <si>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</si>
  <si>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</si>
  <si>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</si>
  <si>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</si>
  <si>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</si>
  <si>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</si>
  <si>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</si>
  <si>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</si>
  <si>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</si>
  <si>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</si>
  <si>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</si>
  <si>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</si>
  <si>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</si>
  <si>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</si>
  <si>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</si>
  <si>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</si>
  <si>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</si>
  <si>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</si>
  <si>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</si>
  <si>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</si>
  <si>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</si>
  <si>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</si>
  <si>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</si>
  <si>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</si>
  <si>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</si>
  <si>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</si>
  <si>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</si>
  <si>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</si>
  <si>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</si>
  <si>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</si>
  <si>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</si>
  <si>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</si>
  <si>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</si>
  <si>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</si>
  <si>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</si>
  <si>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</si>
  <si>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</si>
  <si>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</si>
  <si>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</si>
  <si>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</si>
  <si>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</si>
  <si>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</si>
  <si>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</si>
  <si>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</si>
  <si>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</si>
  <si>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</si>
  <si>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</si>
  <si>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</si>
  <si>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</si>
  <si>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</si>
  <si>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</si>
  <si>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</si>
  <si>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</si>
  <si>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</si>
  <si>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</si>
  <si>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</si>
  <si>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</si>
  <si>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</si>
  <si>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</si>
  <si>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</si>
  <si>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</si>
  <si>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</si>
  <si>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</si>
  <si>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</si>
  <si>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</si>
  <si>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</si>
  <si>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</si>
  <si>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</si>
  <si>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</si>
  <si>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</si>
  <si>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</si>
  <si>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</si>
  <si>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</si>
  <si>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</si>
  <si>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</si>
  <si>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</si>
  <si>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</si>
  <si>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</si>
  <si>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</si>
  <si>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</si>
  <si>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</si>
  <si>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</si>
  <si>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</si>
  <si>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</si>
  <si>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</si>
  <si>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</si>
  <si>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</si>
  <si>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</si>
  <si>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</si>
  <si>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</si>
  <si>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</si>
  <si>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</si>
  <si>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</si>
  <si>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</si>
  <si>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</si>
  <si>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</si>
  <si>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</si>
  <si>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</si>
  <si>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</si>
  <si>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</si>
  <si>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</si>
  <si>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</si>
  <si>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</si>
  <si>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</si>
  <si>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</si>
  <si>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</si>
  <si>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</si>
  <si>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</si>
  <si>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</si>
  <si>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</si>
  <si>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</si>
  <si>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</si>
  <si>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</si>
  <si>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</si>
  <si>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</si>
  <si>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</si>
  <si>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</si>
  <si>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</si>
  <si>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</si>
  <si>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</si>
  <si>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</si>
  <si>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</si>
  <si>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</si>
  <si>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</si>
  <si>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</si>
  <si>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</si>
  <si>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</si>
  <si>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</si>
  <si>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</si>
  <si>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</si>
  <si>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</si>
  <si>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</si>
  <si>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</si>
  <si>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</si>
  <si>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</si>
  <si>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</si>
  <si>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</si>
  <si>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</si>
  <si>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</si>
  <si>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</si>
  <si>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</si>
  <si>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</si>
  <si>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</si>
  <si>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</si>
  <si>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</si>
  <si>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</si>
  <si>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</si>
  <si>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</si>
  <si>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</si>
  <si>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</si>
  <si>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</si>
  <si>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</si>
  <si>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</si>
  <si>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</si>
  <si>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</si>
  <si>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</si>
  <si>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</si>
  <si>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</si>
  <si>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</si>
  <si>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</si>
  <si>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</si>
  <si>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</si>
  <si>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</si>
  <si>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</si>
  <si>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</si>
  <si>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</si>
  <si>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</si>
  <si>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</si>
  <si>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</si>
  <si>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</si>
  <si>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</si>
  <si>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</si>
  <si>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</si>
  <si>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</si>
  <si>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</si>
  <si>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</si>
  <si>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</si>
  <si>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</si>
  <si>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</si>
  <si>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</si>
  <si>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</si>
  <si>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</si>
  <si>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</si>
  <si>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</si>
  <si>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</si>
  <si>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</si>
  <si>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</si>
  <si>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</si>
  <si>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</si>
  <si>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</si>
  <si>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</si>
  <si>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</si>
  <si>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</si>
  <si>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</si>
  <si>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</si>
  <si>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</si>
  <si>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</si>
  <si>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</si>
  <si>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</si>
  <si>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</si>
  <si>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</si>
  <si>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</si>
  <si>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</si>
  <si>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</si>
  <si>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</si>
  <si>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</si>
  <si>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</si>
  <si>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</si>
  <si>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</si>
  <si>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</si>
  <si>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</si>
  <si>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</si>
  <si>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</si>
  <si>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</si>
  <si>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</si>
  <si>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</si>
  <si>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</si>
  <si>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</si>
  <si>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</si>
  <si>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</si>
  <si>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</si>
  <si>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</si>
  <si>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</si>
  <si>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</si>
  <si>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</si>
  <si>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</si>
  <si>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</si>
  <si>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</si>
  <si>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</si>
  <si>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</si>
  <si>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</si>
  <si>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</si>
  <si>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</si>
  <si>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</si>
  <si>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</si>
  <si>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</si>
  <si>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</si>
  <si>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</si>
  <si>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</si>
  <si>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</si>
  <si>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</si>
  <si>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</si>
  <si>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</si>
  <si>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</si>
  <si>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</si>
  <si>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</si>
  <si>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</si>
  <si>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</si>
  <si>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</si>
  <si>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</si>
  <si>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</si>
  <si>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</si>
  <si>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</si>
  <si>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</si>
  <si>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</si>
  <si>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</si>
  <si>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</si>
  <si>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</si>
  <si>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</si>
  <si>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</si>
  <si>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</si>
  <si>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</si>
  <si>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</si>
  <si>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</si>
  <si>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</si>
  <si>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</si>
  <si>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</si>
  <si>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</si>
  <si>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</si>
  <si>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</si>
  <si>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</si>
  <si>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</si>
  <si>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</si>
  <si>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</si>
  <si>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</si>
  <si>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</si>
  <si>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</si>
  <si>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</si>
  <si>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</si>
  <si>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</si>
  <si>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</si>
  <si>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</si>
  <si>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</si>
  <si>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</si>
  <si>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</si>
  <si>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</si>
  <si>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</si>
  <si>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</si>
  <si>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</si>
  <si>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</si>
  <si>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</si>
  <si>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</si>
  <si>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</si>
  <si>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</si>
  <si>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</si>
  <si>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</si>
  <si>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</si>
  <si>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</si>
  <si>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</si>
  <si>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</si>
  <si>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</si>
  <si>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</si>
  <si>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</si>
  <si>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</si>
  <si>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</si>
  <si>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</si>
  <si>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</si>
  <si>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</si>
  <si>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</si>
  <si>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</si>
  <si>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</si>
  <si>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</si>
  <si>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</si>
  <si>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</si>
  <si>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</si>
  <si>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</si>
  <si>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</si>
  <si>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</si>
  <si>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</si>
  <si>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</si>
  <si>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</si>
  <si>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</si>
  <si>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</si>
  <si>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</si>
  <si>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</si>
  <si>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</si>
  <si>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</si>
  <si>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</si>
  <si>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</si>
  <si>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</si>
  <si>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</si>
  <si>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</si>
  <si>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</si>
  <si>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</si>
  <si>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</si>
  <si>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</si>
  <si>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</si>
  <si>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</si>
  <si>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</si>
  <si>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</si>
  <si>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</si>
  <si>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</si>
  <si>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</si>
  <si>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</si>
  <si>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</si>
  <si>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</si>
  <si>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</si>
  <si>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</si>
  <si>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</si>
  <si>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</si>
  <si>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</si>
  <si>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</si>
  <si>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</si>
  <si>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</si>
  <si>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</si>
  <si>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</si>
  <si>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</si>
  <si>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</si>
  <si>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</si>
  <si>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</si>
  <si>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</si>
  <si>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</si>
  <si>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</si>
  <si>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</si>
  <si>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</si>
  <si>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</si>
  <si>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</si>
  <si>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</si>
  <si>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</si>
  <si>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</si>
  <si>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</si>
  <si>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</si>
  <si>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</si>
  <si>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</si>
  <si>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</si>
  <si>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</si>
  <si>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</si>
  <si>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</si>
  <si>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</si>
  <si>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</si>
  <si>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</si>
  <si>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</si>
  <si>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</si>
  <si>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</si>
  <si>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</si>
  <si>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</si>
  <si>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</si>
  <si>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</si>
  <si>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</si>
  <si>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</si>
  <si>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</si>
  <si>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</si>
  <si>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</si>
  <si>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</si>
  <si>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</si>
  <si>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</si>
  <si>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</si>
  <si>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</si>
  <si>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</si>
  <si>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</si>
  <si>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</si>
  <si>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</si>
  <si>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</si>
  <si>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</si>
  <si>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</si>
  <si>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</si>
  <si>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</si>
  <si>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</si>
  <si>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</si>
  <si>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</si>
  <si>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</si>
  <si>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</si>
  <si>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</si>
  <si>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</si>
  <si>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</si>
  <si>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</si>
  <si>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</si>
  <si>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</si>
  <si>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</si>
  <si>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</si>
  <si>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</si>
  <si>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</si>
  <si>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</si>
  <si>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</si>
  <si>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</si>
  <si>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</si>
  <si>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</si>
  <si>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</si>
  <si>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</si>
  <si>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</si>
  <si>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</si>
  <si>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</si>
  <si>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</si>
  <si>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</si>
  <si>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</si>
  <si>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</si>
  <si>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</si>
  <si>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</si>
  <si>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</si>
  <si>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</si>
  <si>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</si>
  <si>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</si>
  <si>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</si>
  <si>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</si>
  <si>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</si>
  <si>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</si>
  <si>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</si>
  <si>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</si>
  <si>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</si>
  <si>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</si>
  <si>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</si>
  <si>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</si>
  <si>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</si>
  <si>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</si>
  <si>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</si>
  <si>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</si>
  <si>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</si>
  <si>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</si>
  <si>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</si>
  <si>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</si>
  <si>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</si>
  <si>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</si>
  <si>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</si>
  <si>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</si>
  <si>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</si>
  <si>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</si>
  <si>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</si>
  <si>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</si>
  <si>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</si>
  <si>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</si>
  <si>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</si>
  <si>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</si>
  <si>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</si>
  <si>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</si>
  <si>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</si>
  <si>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</si>
  <si>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</si>
  <si>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</si>
  <si>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</si>
  <si>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</si>
  <si>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</si>
  <si>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</si>
  <si>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</si>
  <si>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</si>
  <si>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</si>
  <si>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</si>
  <si>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</si>
  <si>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</si>
  <si>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</si>
  <si>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</si>
  <si>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</si>
  <si>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</si>
  <si>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</si>
  <si>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</si>
  <si>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</si>
  <si>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</si>
  <si>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</si>
  <si>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</si>
  <si>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</si>
  <si>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</si>
  <si>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</si>
  <si>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</si>
  <si>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</si>
  <si>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</si>
  <si>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</si>
  <si>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</si>
  <si>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</si>
  <si>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</si>
  <si>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</si>
  <si>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</si>
  <si>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</si>
  <si>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</si>
  <si>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</si>
  <si>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</si>
  <si>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</si>
  <si>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</si>
  <si>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</si>
  <si>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</si>
  <si>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</si>
  <si>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</si>
  <si>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</si>
  <si>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</si>
  <si>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</si>
  <si>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</si>
  <si>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</si>
  <si>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</si>
  <si>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</si>
  <si>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</si>
  <si>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</si>
  <si>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</si>
  <si>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</si>
  <si>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</si>
  <si>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</si>
  <si>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</si>
  <si>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</si>
  <si>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</si>
  <si>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</si>
  <si>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</si>
  <si>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</si>
  <si>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</si>
  <si>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</si>
  <si>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</si>
  <si>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</si>
  <si>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</si>
  <si>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</si>
  <si>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</si>
  <si>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</si>
  <si>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</si>
  <si>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</si>
  <si>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</si>
  <si>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</si>
  <si>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</si>
  <si>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</si>
  <si>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</si>
  <si>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</si>
  <si>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</si>
  <si>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</si>
  <si>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</si>
  <si>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</si>
  <si>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</si>
  <si>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</si>
  <si>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</si>
  <si>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</si>
  <si>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</si>
  <si>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</si>
  <si>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</si>
  <si>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</si>
  <si>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</si>
  <si>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</si>
  <si>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</si>
  <si>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</si>
  <si>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</si>
  <si>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</si>
  <si>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</si>
  <si>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</si>
  <si>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</si>
  <si>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</si>
  <si>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</si>
  <si>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</si>
  <si>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</si>
  <si>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</si>
  <si>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</si>
  <si>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</si>
  <si>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</si>
  <si>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</si>
  <si>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</si>
  <si>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</si>
  <si>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</si>
  <si>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</si>
  <si>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</si>
  <si>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</si>
  <si>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</si>
  <si>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</si>
  <si>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</si>
  <si>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</si>
  <si>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</si>
  <si>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</si>
  <si>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</si>
  <si>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</si>
  <si>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</si>
  <si>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</si>
  <si>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</si>
  <si>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</si>
  <si>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</si>
  <si>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</si>
  <si>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</si>
  <si>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</si>
  <si>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</si>
  <si>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</si>
  <si>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</si>
  <si>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</si>
  <si>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</si>
  <si>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</si>
  <si>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</si>
  <si>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</si>
  <si>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</si>
  <si>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</si>
  <si>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</si>
  <si>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</si>
  <si>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</si>
  <si>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</si>
  <si>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</si>
  <si>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</si>
  <si>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</si>
  <si>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</si>
  <si>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</si>
  <si>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</si>
  <si>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</si>
  <si>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</si>
  <si>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</si>
  <si>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</si>
  <si>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</si>
  <si>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</si>
  <si>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</si>
  <si>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</si>
  <si>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</si>
  <si>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</si>
  <si>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</si>
  <si>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</si>
  <si>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</si>
  <si>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</si>
  <si>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</si>
  <si>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</si>
  <si>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</si>
  <si>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</si>
  <si>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</si>
  <si>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</si>
  <si>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</si>
  <si>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</si>
  <si>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</si>
  <si>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</si>
  <si>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</si>
  <si>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</si>
  <si>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</si>
  <si>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</si>
  <si>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</si>
  <si>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</si>
  <si>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</si>
  <si>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</si>
  <si>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</si>
  <si>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</si>
  <si>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</si>
  <si>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</si>
  <si>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</si>
  <si>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</si>
  <si>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</si>
  <si>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</si>
  <si>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</si>
  <si>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</si>
  <si>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</si>
  <si>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</si>
  <si>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</si>
  <si>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</si>
  <si>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</si>
  <si>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</si>
  <si>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</si>
  <si>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</si>
  <si>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</si>
  <si>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</si>
  <si>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</si>
  <si>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</si>
  <si>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</si>
  <si>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</si>
  <si>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</si>
  <si>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</si>
  <si>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</si>
  <si>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</si>
  <si>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</si>
  <si>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</si>
  <si>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</si>
  <si>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</si>
  <si>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</si>
  <si>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</si>
  <si>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</si>
  <si>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</si>
  <si>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</si>
  <si>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</si>
  <si>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</si>
  <si>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</si>
  <si>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</si>
  <si>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</si>
  <si>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</si>
  <si>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</si>
  <si>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</si>
  <si>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</si>
  <si>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</si>
  <si>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</si>
  <si>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</si>
  <si>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</si>
  <si>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</si>
  <si>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</si>
  <si>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</si>
  <si>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</si>
  <si>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</si>
  <si>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</si>
  <si>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</si>
  <si>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</si>
  <si>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</si>
  <si>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</si>
  <si>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</si>
  <si>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</si>
  <si>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</si>
  <si>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</si>
  <si>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</si>
  <si>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</si>
  <si>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</si>
  <si>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</si>
  <si>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</si>
  <si>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</si>
  <si>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</si>
  <si>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</si>
  <si>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</si>
  <si>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</si>
  <si>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</si>
  <si>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</si>
  <si>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</si>
  <si>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</si>
  <si>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</si>
  <si>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</si>
  <si>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</si>
  <si>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</si>
  <si>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</si>
  <si>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</si>
  <si>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</si>
  <si>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</si>
  <si>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</si>
  <si>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</si>
  <si>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</si>
  <si>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</si>
  <si>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</si>
  <si>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</si>
  <si>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</si>
  <si>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</si>
  <si>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</si>
  <si>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</si>
  <si>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</si>
  <si>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</si>
  <si>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</si>
  <si>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</si>
  <si>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</si>
  <si>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</si>
  <si>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</si>
  <si>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</si>
  <si>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</si>
  <si>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</si>
  <si>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</si>
  <si>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</si>
  <si>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</si>
  <si>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</si>
  <si>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</si>
  <si>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</si>
  <si>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</si>
  <si>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</si>
  <si>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</si>
  <si>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</si>
  <si>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</si>
  <si>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</si>
  <si>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</si>
  <si>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</si>
  <si>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</si>
  <si>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</si>
  <si>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</si>
  <si>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</si>
  <si>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</si>
  <si>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</si>
  <si>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</si>
  <si>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</si>
  <si>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</si>
  <si>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</si>
  <si>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</si>
  <si>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</si>
  <si>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</si>
  <si>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</si>
  <si>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</si>
  <si>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</si>
  <si>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</si>
  <si>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</si>
  <si>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</si>
  <si>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</si>
  <si>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</si>
  <si>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</si>
  <si>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</si>
  <si>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</si>
  <si>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</si>
  <si>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</si>
  <si>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</si>
  <si>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</si>
  <si>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</si>
  <si>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</si>
  <si>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</si>
  <si>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</si>
  <si>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</si>
  <si>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</si>
  <si>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</si>
  <si>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</si>
  <si>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</si>
  <si>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</si>
  <si>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</si>
  <si>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</si>
  <si>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</si>
  <si>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</si>
  <si>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</si>
  <si>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</si>
  <si>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</si>
  <si>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</si>
  <si>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</si>
  <si>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</si>
  <si>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</si>
  <si>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</si>
  <si>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</si>
  <si>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</si>
  <si>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</si>
  <si>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</si>
  <si>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</si>
  <si>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</si>
  <si>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</si>
  <si>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</si>
  <si>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</si>
  <si>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</si>
  <si>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</si>
  <si>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</si>
  <si>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</si>
  <si>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</si>
  <si>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</si>
  <si>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</si>
  <si>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</si>
  <si>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</si>
  <si>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</si>
  <si>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</si>
  <si>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</si>
  <si>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</si>
  <si>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</si>
  <si>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</si>
  <si>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</si>
  <si>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</si>
  <si>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</si>
  <si>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</si>
  <si>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</si>
  <si>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</si>
  <si>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</si>
  <si>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</si>
  <si>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</si>
  <si>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</si>
  <si>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</si>
  <si>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</si>
  <si>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</si>
  <si>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</si>
  <si>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</si>
  <si>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</si>
  <si>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</si>
  <si>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</si>
  <si>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</si>
  <si>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</si>
  <si>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</si>
  <si>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</si>
  <si>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</si>
  <si>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</si>
  <si>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</si>
  <si>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</si>
  <si>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</si>
  <si>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</si>
  <si>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</si>
  <si>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</si>
  <si>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</si>
  <si>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</si>
  <si>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</si>
  <si>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</si>
  <si>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</si>
  <si>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</si>
  <si>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</si>
  <si>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</si>
  <si>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</si>
  <si>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</si>
  <si>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</si>
  <si>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</si>
  <si>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</si>
  <si>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</si>
  <si>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</si>
  <si>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</si>
  <si>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</si>
  <si>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</si>
  <si>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</si>
  <si>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</si>
  <si>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</si>
  <si>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</si>
  <si>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</si>
  <si>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</si>
  <si>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</si>
  <si>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</si>
  <si>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</si>
  <si>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</si>
  <si>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</si>
  <si>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</si>
  <si>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</si>
  <si>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</si>
  <si>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</si>
  <si>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</si>
  <si>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</si>
  <si>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</si>
  <si>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</si>
  <si>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</si>
  <si>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</si>
  <si>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</si>
  <si>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</si>
  <si>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</si>
  <si>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</si>
  <si>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</si>
  <si>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</si>
  <si>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</si>
  <si>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</si>
  <si>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</si>
  <si>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</si>
  <si>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</si>
  <si>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</si>
  <si>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</si>
  <si>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</si>
  <si>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</si>
  <si>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</si>
  <si>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</si>
  <si>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</si>
  <si>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</si>
  <si>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</si>
  <si>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</si>
  <si>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</si>
  <si>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</si>
  <si>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</si>
  <si>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</si>
  <si>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</si>
  <si>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</si>
  <si>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</si>
  <si>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</si>
  <si>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</si>
  <si>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</si>
  <si>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</si>
  <si>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</si>
  <si>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</si>
  <si>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</si>
  <si>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</si>
  <si>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</si>
  <si>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</si>
  <si>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</si>
  <si>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</si>
  <si>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</si>
  <si>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</si>
  <si>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</si>
  <si>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</si>
  <si>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</si>
  <si>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</si>
  <si>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</si>
  <si>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</si>
  <si>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</si>
  <si>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</si>
  <si>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</si>
  <si>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</si>
  <si>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</si>
  <si>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</si>
  <si>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</si>
  <si>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</si>
  <si>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</si>
  <si>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</si>
  <si>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</si>
  <si>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</si>
  <si>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</si>
  <si>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</si>
  <si>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</si>
  <si>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</si>
  <si>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</si>
  <si>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</si>
  <si>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</si>
  <si>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</si>
  <si>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</si>
  <si>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</si>
  <si>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</si>
  <si>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</si>
  <si>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</si>
  <si>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</si>
  <si>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</si>
  <si>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</si>
  <si>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</si>
  <si>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</si>
  <si>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</si>
  <si>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</si>
  <si>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</si>
  <si>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</si>
  <si>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</si>
  <si>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</si>
  <si>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</si>
  <si>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</si>
  <si>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</si>
  <si>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</si>
  <si>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</si>
  <si>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</si>
  <si>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</si>
  <si>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</si>
  <si>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</si>
  <si>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</si>
  <si>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</si>
  <si>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</si>
  <si>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</si>
  <si>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</si>
  <si>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</si>
  <si>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</si>
  <si>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</si>
  <si>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</si>
  <si>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</si>
  <si>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</si>
  <si>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</si>
  <si>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</si>
  <si>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</si>
  <si>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</si>
  <si>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</si>
  <si>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</si>
  <si>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</si>
  <si>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</si>
  <si>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</si>
  <si>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</si>
  <si>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</si>
  <si>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</si>
  <si>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</si>
  <si>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</si>
  <si>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</si>
  <si>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</si>
  <si>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</si>
  <si>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</si>
  <si>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</si>
  <si>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</si>
  <si>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</si>
  <si>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</si>
  <si>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</si>
  <si>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</si>
  <si>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</si>
  <si>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</si>
  <si>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</si>
  <si>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</si>
  <si>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</si>
  <si>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</si>
  <si>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</si>
  <si>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</si>
  <si>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</si>
  <si>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</si>
  <si>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</si>
  <si>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</si>
  <si>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</si>
  <si>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</si>
  <si>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</si>
  <si>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</si>
  <si>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</si>
  <si>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</si>
  <si>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</si>
  <si>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</si>
  <si>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</si>
  <si>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</si>
  <si>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</si>
  <si>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</si>
  <si>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</si>
  <si>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</si>
  <si>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</si>
  <si>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</si>
  <si>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</si>
  <si>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</si>
  <si>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</si>
  <si>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</si>
  <si>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</si>
  <si>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</si>
  <si>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</si>
  <si>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</si>
  <si>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</si>
  <si>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</si>
  <si>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</si>
  <si>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</si>
  <si>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</si>
  <si>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</si>
  <si>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</si>
  <si>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</si>
  <si>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</si>
  <si>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</si>
  <si>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</si>
  <si>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</si>
  <si>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</si>
  <si>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</si>
  <si>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</si>
  <si>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</si>
  <si>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</si>
  <si>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</si>
  <si>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</si>
  <si>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</si>
  <si>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</si>
  <si>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</si>
  <si>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</si>
  <si>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</si>
  <si>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</si>
  <si>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</si>
  <si>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</si>
  <si>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</si>
  <si>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</si>
  <si>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</si>
  <si>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</si>
  <si>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</si>
  <si>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</si>
  <si>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</si>
  <si>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</si>
  <si>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</si>
  <si>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</si>
  <si>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</si>
  <si>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</si>
  <si>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</si>
  <si>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</si>
  <si>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</si>
  <si>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</si>
  <si>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</si>
  <si>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</si>
  <si>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</si>
  <si>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</si>
  <si>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</si>
  <si>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</si>
  <si>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</si>
  <si>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</si>
  <si>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</si>
  <si>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</si>
  <si>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</si>
  <si>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</si>
  <si>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</si>
  <si>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</si>
  <si>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</si>
  <si>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</si>
  <si>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</si>
  <si>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</si>
  <si>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</si>
  <si>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</si>
  <si>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</si>
  <si>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</si>
  <si>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</si>
  <si>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</si>
  <si>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</si>
  <si>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</si>
  <si>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</si>
  <si>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</si>
  <si>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</si>
  <si>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</si>
  <si>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</si>
  <si>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</si>
  <si>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</si>
  <si>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</si>
  <si>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</si>
  <si>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</si>
  <si>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</si>
  <si>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</si>
  <si>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</si>
  <si>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</si>
  <si>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</si>
  <si>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</si>
  <si>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</si>
  <si>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</si>
  <si>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</si>
  <si>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</si>
  <si>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</si>
  <si>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</si>
  <si>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</si>
  <si>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</si>
  <si>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</si>
  <si>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</si>
  <si>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</si>
  <si>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</si>
  <si>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</si>
  <si>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</si>
  <si>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</si>
  <si>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</si>
  <si>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</si>
  <si>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</si>
  <si>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</si>
  <si>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</si>
  <si>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</si>
  <si>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</si>
  <si>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</si>
  <si>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</si>
  <si>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</si>
  <si>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</si>
  <si>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</si>
  <si>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</si>
  <si>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</si>
  <si>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</si>
  <si>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</si>
  <si>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</si>
  <si>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</si>
  <si>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</si>
  <si>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</si>
  <si>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</si>
  <si>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</si>
  <si>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</si>
  <si>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</si>
  <si>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</si>
  <si>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</si>
  <si>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</si>
  <si>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</si>
  <si>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</si>
  <si>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</si>
  <si>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</si>
  <si>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</si>
  <si>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</si>
  <si>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</si>
  <si>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</si>
  <si>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</si>
  <si>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</si>
  <si>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</si>
  <si>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</si>
  <si>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</si>
  <si>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</si>
  <si>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</si>
  <si>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</si>
  <si>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</si>
  <si>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</si>
  <si>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</si>
  <si>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</si>
  <si>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</si>
  <si>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</si>
  <si>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</si>
  <si>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</si>
  <si>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</si>
  <si>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</si>
  <si>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</si>
  <si>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</si>
  <si>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</si>
  <si>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</si>
  <si>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</si>
  <si>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</si>
  <si>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</si>
  <si>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</si>
  <si>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</si>
  <si>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</si>
  <si>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</si>
  <si>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</si>
  <si>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</si>
  <si>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</si>
  <si>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</si>
  <si>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</si>
  <si>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</si>
  <si>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</si>
  <si>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</si>
  <si>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</si>
  <si>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</si>
  <si>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</si>
  <si>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</si>
  <si>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</si>
  <si>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</si>
  <si>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</si>
  <si>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</si>
  <si>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</si>
  <si>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</si>
  <si>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</si>
  <si>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</si>
  <si>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</si>
  <si>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</si>
  <si>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</si>
  <si>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</si>
  <si>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</si>
  <si>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</si>
  <si>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</si>
  <si>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</si>
  <si>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</si>
  <si>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</si>
  <si>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</si>
  <si>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</si>
  <si>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</si>
  <si>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</si>
  <si>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</si>
  <si>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</si>
  <si>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</si>
  <si>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</si>
  <si>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</si>
  <si>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</si>
  <si>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</si>
  <si>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</si>
  <si>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</si>
  <si>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</si>
  <si>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</si>
  <si>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</si>
  <si>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</si>
  <si>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</si>
  <si>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</si>
  <si>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</si>
  <si>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</si>
  <si>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</si>
  <si>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</si>
  <si>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</si>
  <si>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</si>
  <si>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</si>
  <si>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</si>
  <si>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</si>
  <si>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</si>
  <si>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</si>
  <si>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</si>
  <si>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</si>
  <si>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</si>
  <si>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</si>
  <si>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</si>
  <si>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</si>
  <si>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</si>
  <si>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</si>
  <si>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</si>
  <si>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</si>
  <si>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</si>
  <si>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</si>
  <si>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</si>
  <si>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</si>
  <si>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</si>
  <si>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</si>
  <si>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</si>
  <si>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</si>
  <si>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</si>
  <si>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</si>
  <si>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</si>
  <si>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</si>
  <si>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</si>
  <si>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</si>
  <si>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</si>
  <si>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</si>
  <si>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</si>
  <si>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</si>
  <si>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</si>
  <si>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</si>
  <si>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</si>
  <si>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</si>
  <si>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</si>
  <si>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</si>
  <si>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</si>
  <si>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</si>
  <si>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</si>
  <si>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</si>
  <si>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</si>
  <si>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</si>
  <si>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</si>
  <si>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</si>
  <si>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</si>
  <si>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</si>
  <si>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</si>
  <si>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</si>
  <si>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</si>
  <si>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</si>
  <si>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</si>
  <si>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</si>
  <si>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</si>
  <si>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</si>
  <si>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</si>
  <si>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</si>
  <si>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</si>
  <si>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</si>
  <si>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</si>
  <si>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</si>
  <si>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</si>
  <si>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</si>
  <si>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</si>
  <si>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</si>
  <si>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</si>
  <si>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</si>
  <si>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</si>
  <si>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</si>
  <si>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</si>
  <si>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</si>
  <si>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</si>
  <si>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</si>
  <si>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</si>
  <si>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</si>
  <si>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</si>
  <si>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</si>
  <si>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</si>
  <si>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</si>
  <si>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</si>
  <si>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</si>
  <si>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</si>
  <si>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</si>
  <si>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</si>
  <si>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</si>
  <si>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</si>
  <si>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</si>
  <si>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</si>
  <si>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</si>
  <si>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</si>
  <si>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</si>
  <si>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</si>
  <si>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</si>
  <si>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</si>
  <si>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</si>
  <si>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</si>
  <si>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</si>
  <si>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</si>
  <si>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</si>
  <si>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</si>
  <si>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</si>
  <si>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</si>
  <si>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</si>
  <si>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</si>
  <si>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</si>
  <si>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</si>
  <si>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</si>
  <si>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</si>
  <si>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</si>
  <si>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</si>
  <si>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</si>
  <si>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</si>
  <si>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</si>
  <si>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</si>
  <si>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</si>
  <si>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</si>
  <si>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</si>
  <si>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</si>
  <si>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</si>
  <si>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</si>
  <si>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</si>
  <si>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</si>
  <si>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</si>
  <si>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</si>
  <si>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</si>
  <si>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</si>
  <si>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</si>
  <si>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</si>
  <si>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</si>
  <si>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</si>
  <si>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</si>
  <si>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</si>
  <si>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</si>
  <si>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</si>
  <si>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</si>
  <si>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</si>
  <si>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</si>
  <si>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</si>
  <si>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</si>
  <si>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</si>
  <si>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</si>
  <si>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</si>
  <si>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</si>
  <si>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</si>
  <si>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</si>
  <si>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</si>
  <si>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</si>
  <si>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</si>
  <si>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</si>
  <si>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</si>
  <si>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</si>
  <si>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</si>
  <si>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</si>
  <si>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</si>
  <si>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</si>
  <si>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</si>
  <si>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</si>
  <si>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</si>
  <si>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</si>
  <si>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</si>
  <si>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</si>
  <si>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</si>
  <si>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</si>
  <si>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</si>
  <si>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</si>
  <si>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</si>
  <si>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</si>
  <si>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</si>
  <si>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</si>
  <si>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</si>
  <si>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</si>
  <si>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</si>
  <si>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</si>
  <si>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</si>
  <si>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</si>
  <si>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</si>
  <si>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</si>
  <si>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</si>
  <si>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</si>
  <si>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</si>
  <si>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</si>
  <si>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</si>
  <si>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</si>
  <si>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</si>
  <si>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</si>
  <si>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</si>
  <si>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</si>
  <si>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</si>
  <si>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</si>
  <si>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</si>
  <si>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</si>
  <si>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</si>
  <si>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</si>
  <si>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</si>
  <si>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</si>
  <si>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</si>
  <si>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</si>
  <si>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</si>
  <si>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</si>
  <si>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</si>
  <si>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</si>
  <si>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</si>
  <si>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</si>
  <si>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</si>
  <si>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</si>
  <si>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</si>
  <si>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</si>
  <si>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</si>
  <si>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</si>
  <si>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</si>
  <si>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</si>
  <si>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</si>
  <si>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</si>
  <si>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</si>
  <si>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</si>
  <si>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</si>
  <si>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</si>
  <si>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</si>
  <si>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</si>
  <si>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</si>
  <si>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</si>
  <si>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</si>
  <si>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</si>
  <si>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</si>
  <si>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</si>
  <si>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</si>
  <si>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</si>
  <si>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</si>
  <si>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</si>
  <si>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</si>
  <si>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</si>
  <si>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</si>
  <si>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</si>
  <si>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</si>
  <si>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</si>
  <si>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</si>
  <si>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</si>
  <si>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</si>
  <si>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</si>
  <si>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</si>
  <si>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</si>
  <si>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</si>
  <si>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</si>
  <si>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</si>
  <si>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</si>
  <si>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</si>
  <si>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</si>
  <si>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</si>
  <si>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</si>
  <si>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</si>
  <si>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</si>
  <si>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</si>
  <si>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</si>
  <si>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</si>
  <si>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</si>
  <si>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</si>
  <si>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</si>
  <si>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</si>
  <si>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</si>
  <si>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</si>
  <si>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</si>
  <si>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</si>
  <si>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</si>
  <si>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</si>
  <si>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</si>
  <si>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</si>
  <si>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</si>
  <si>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</si>
  <si>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</si>
  <si>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</si>
  <si>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</si>
  <si>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</si>
  <si>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</si>
  <si>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</si>
  <si>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</si>
  <si>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</si>
  <si>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</si>
  <si>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</si>
  <si>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</si>
  <si>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</si>
  <si>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</si>
  <si>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</si>
  <si>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</si>
  <si>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</si>
  <si>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</si>
  <si>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</si>
  <si>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</si>
  <si>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</si>
  <si>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</si>
  <si>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</si>
  <si>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</si>
  <si>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</si>
  <si>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</si>
  <si>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</si>
  <si>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</si>
  <si>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</si>
  <si>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</si>
  <si>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</si>
  <si>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</si>
  <si>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</si>
  <si>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</si>
  <si>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</si>
  <si>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</si>
  <si>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</si>
  <si>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</si>
  <si>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</si>
  <si>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</si>
  <si>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</si>
  <si>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</si>
  <si>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</si>
  <si>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</si>
  <si>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</si>
  <si>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</si>
  <si>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</si>
  <si>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</si>
  <si>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</si>
  <si>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</si>
  <si>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</si>
  <si>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</si>
  <si>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</si>
  <si>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</si>
  <si>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</si>
  <si>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</si>
  <si>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</si>
  <si>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</si>
  <si>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</si>
  <si>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</si>
  <si>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</si>
  <si>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</si>
  <si>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</si>
  <si>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</si>
  <si>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</si>
  <si>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</si>
  <si>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</si>
  <si>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</si>
  <si>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</si>
  <si>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</si>
  <si>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</si>
  <si>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</si>
  <si>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</si>
  <si>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</si>
  <si>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</si>
  <si>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</si>
  <si>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</si>
  <si>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</si>
  <si>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</si>
  <si>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</si>
  <si>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</si>
  <si>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</si>
  <si>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</si>
  <si>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</si>
  <si>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</si>
  <si>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</si>
  <si>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</si>
  <si>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</si>
  <si>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</si>
  <si>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</si>
  <si>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</si>
  <si>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</si>
  <si>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</si>
  <si>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</si>
  <si>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</si>
  <si>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</si>
  <si>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</si>
  <si>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</si>
  <si>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</si>
  <si>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</si>
  <si>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</si>
  <si>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</si>
  <si>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</si>
  <si>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</si>
  <si>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</si>
  <si>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</si>
  <si>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</si>
  <si>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</si>
  <si>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</si>
  <si>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</si>
  <si>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</si>
  <si>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</si>
  <si>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</si>
  <si>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</si>
  <si>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</si>
  <si>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</si>
  <si>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</si>
  <si>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</si>
  <si>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</si>
  <si>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</si>
  <si>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</si>
  <si>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</si>
  <si>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</si>
  <si>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</si>
  <si>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</si>
  <si>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</si>
  <si>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</si>
  <si>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</si>
  <si>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</si>
  <si>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</si>
  <si>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</si>
  <si>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</si>
  <si>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</si>
  <si>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</si>
  <si>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</si>
  <si>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</si>
  <si>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</si>
  <si>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</si>
  <si>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</si>
  <si>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</si>
  <si>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</si>
  <si>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</si>
  <si>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</si>
  <si>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</si>
  <si>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</si>
  <si>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</si>
  <si>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</si>
  <si>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</si>
  <si>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</si>
  <si>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</si>
  <si>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</si>
  <si>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</si>
  <si>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</si>
  <si>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</si>
  <si>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</si>
  <si>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</si>
  <si>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</si>
  <si>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</si>
  <si>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</si>
  <si>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</si>
  <si>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</si>
  <si>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</si>
  <si>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</si>
  <si>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</si>
  <si>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</si>
  <si>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</si>
  <si>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</si>
  <si>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</si>
  <si>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</si>
  <si>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</si>
  <si>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</si>
  <si>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</si>
  <si>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</si>
  <si>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</si>
  <si>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</si>
  <si>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</si>
  <si>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</si>
  <si>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</si>
  <si>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</si>
  <si>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</si>
  <si>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</si>
  <si>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</si>
  <si>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</si>
  <si>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</si>
  <si>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</si>
  <si>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</si>
  <si>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</si>
  <si>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</si>
  <si>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</si>
  <si>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</si>
  <si>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</si>
  <si>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</si>
  <si>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</si>
  <si>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</si>
  <si>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</si>
  <si>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</si>
  <si>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</si>
  <si>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</si>
  <si>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</si>
  <si>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</si>
  <si>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</si>
  <si>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</si>
  <si>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</si>
  <si>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</si>
  <si>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</si>
  <si>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</si>
  <si>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</si>
  <si>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</si>
  <si>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</si>
  <si>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</si>
  <si>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</si>
  <si>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</si>
  <si>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</si>
  <si>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</si>
  <si>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</si>
  <si>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</si>
  <si>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</si>
  <si>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</si>
  <si>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</si>
  <si>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</si>
  <si>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</si>
  <si>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</si>
  <si>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</si>
  <si>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</si>
  <si>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</si>
  <si>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</si>
  <si>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</si>
  <si>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</si>
  <si>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</si>
  <si>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</si>
  <si>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</si>
  <si>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</si>
  <si>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</si>
  <si>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</si>
  <si>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</si>
  <si>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</si>
  <si>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</si>
  <si>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</si>
  <si>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</si>
  <si>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</si>
  <si>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</si>
  <si>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</si>
  <si>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</si>
  <si>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</si>
  <si>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</si>
  <si>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</si>
  <si>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</si>
  <si>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</si>
  <si>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</si>
  <si>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</si>
  <si>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</si>
  <si>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</si>
  <si>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</si>
  <si>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</si>
  <si>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</si>
  <si>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</si>
  <si>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</si>
  <si>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</si>
  <si>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</si>
  <si>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</si>
  <si>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</si>
  <si>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</si>
  <si>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</si>
  <si>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</si>
  <si>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</si>
  <si>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</si>
  <si>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</si>
  <si>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</si>
  <si>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</si>
  <si>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</si>
  <si>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</si>
  <si>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</si>
  <si>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</si>
  <si>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</si>
  <si>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</si>
  <si>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</si>
  <si>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</si>
  <si>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</si>
  <si>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</si>
  <si>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</si>
  <si>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</si>
  <si>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</si>
  <si>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</si>
  <si>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</si>
  <si>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</si>
  <si>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</si>
  <si>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</si>
  <si>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</si>
  <si>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</si>
  <si>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</si>
  <si>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</si>
  <si>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</si>
  <si>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</si>
  <si>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</si>
  <si>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</si>
  <si>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</si>
  <si>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</si>
  <si>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</si>
  <si>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</si>
  <si>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</si>
  <si>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</si>
  <si>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</si>
  <si>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</si>
  <si>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</si>
  <si>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</si>
  <si>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</si>
  <si>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</si>
  <si>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</si>
  <si>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</si>
  <si>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</si>
  <si>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</si>
  <si>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</si>
  <si>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</si>
  <si>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</si>
  <si>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</si>
  <si>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</si>
  <si>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</si>
  <si>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</si>
  <si>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</si>
  <si>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</si>
  <si>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</si>
  <si>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</si>
  <si>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</si>
  <si>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</si>
  <si>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</si>
  <si>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</si>
  <si>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</si>
  <si>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</si>
  <si>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</si>
  <si>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</si>
  <si>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</si>
  <si>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</si>
  <si>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</si>
  <si>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</si>
  <si>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</si>
  <si>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</si>
  <si>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</si>
  <si>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</si>
  <si>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</si>
  <si>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</si>
  <si>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</si>
  <si>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</si>
  <si>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</si>
  <si>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</si>
  <si>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</si>
  <si>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</si>
  <si>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</si>
  <si>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</si>
  <si>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</si>
  <si>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</si>
  <si>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</si>
  <si>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</si>
  <si>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</si>
  <si>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</si>
  <si>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</si>
  <si>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</si>
  <si>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</si>
  <si>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</si>
  <si>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</si>
  <si>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</si>
  <si>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</si>
  <si>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</si>
  <si>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</si>
  <si>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</si>
  <si>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</si>
  <si>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</si>
  <si>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</si>
  <si>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</si>
  <si>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</si>
  <si>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</si>
  <si>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</si>
  <si>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</si>
  <si>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</si>
  <si>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</si>
  <si>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</si>
  <si>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</si>
  <si>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</si>
  <si>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</si>
  <si>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</si>
  <si>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</si>
  <si>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</si>
  <si>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</si>
  <si>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</si>
  <si>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</si>
  <si>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</si>
  <si>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</si>
  <si>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</si>
  <si>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</si>
  <si>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</si>
  <si>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</si>
  <si>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</si>
  <si>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</si>
  <si>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</si>
  <si>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</si>
  <si>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</si>
  <si>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</si>
  <si>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</si>
  <si>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</si>
  <si>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</si>
  <si>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</si>
  <si>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</si>
  <si>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</si>
  <si>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</si>
  <si>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</si>
  <si>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</si>
  <si>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</si>
  <si>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</si>
  <si>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</si>
  <si>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</si>
  <si>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</si>
  <si>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</si>
  <si>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</si>
  <si>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</si>
  <si>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</si>
  <si>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</si>
  <si>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</si>
  <si>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</si>
  <si>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</si>
  <si>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</si>
  <si>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</si>
  <si>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</si>
  <si>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</si>
  <si>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</si>
  <si>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</si>
  <si>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</si>
  <si>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</si>
  <si>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</si>
  <si>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</si>
  <si>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</si>
  <si>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</si>
  <si>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</si>
  <si>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</si>
  <si>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</si>
  <si>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</si>
  <si>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</si>
  <si>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</si>
  <si>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</si>
  <si>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</si>
  <si>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</si>
  <si>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</si>
  <si>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</si>
  <si>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</si>
  <si>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</si>
  <si>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</si>
  <si>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</si>
  <si>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</si>
  <si>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</si>
  <si>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</si>
  <si>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</si>
  <si>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</si>
  <si>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</si>
  <si>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</si>
  <si>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</si>
  <si>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</si>
  <si>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</si>
  <si>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</si>
  <si>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</si>
  <si>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</si>
  <si>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</si>
  <si>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</si>
  <si>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</si>
  <si>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</si>
  <si>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</si>
  <si>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</si>
  <si>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</si>
  <si>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</si>
  <si>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</si>
  <si>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</si>
  <si>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</si>
  <si>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</si>
  <si>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</si>
  <si>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</si>
  <si>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</si>
  <si>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</si>
  <si>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</si>
  <si>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</si>
  <si>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</si>
  <si>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</si>
  <si>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</si>
  <si>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</si>
  <si>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</si>
  <si>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</si>
  <si>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</si>
  <si>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</si>
  <si>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</si>
  <si>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</si>
  <si>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</si>
  <si>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</si>
  <si>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</si>
  <si>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</si>
  <si>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</si>
  <si>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</si>
  <si>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</si>
  <si>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</si>
  <si>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</si>
  <si>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</si>
  <si>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</si>
  <si>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</si>
  <si>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</si>
  <si>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</si>
  <si>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</si>
  <si>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</si>
  <si>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</si>
  <si>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</si>
  <si>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</si>
  <si>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</si>
  <si>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</si>
  <si>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</si>
  <si>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</si>
  <si>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</si>
  <si>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</si>
  <si>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</si>
  <si>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</si>
  <si>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</si>
  <si>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</si>
  <si>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</si>
  <si>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</si>
  <si>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</si>
  <si>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</si>
  <si>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</si>
  <si>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</si>
  <si>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</si>
  <si>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</si>
  <si>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</si>
  <si>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</si>
  <si>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</si>
  <si>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</si>
  <si>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</si>
  <si>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</si>
  <si>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</si>
  <si>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</si>
  <si>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</si>
  <si>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</si>
  <si>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</si>
  <si>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</si>
  <si>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</si>
  <si>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</si>
  <si>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</si>
  <si>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</si>
  <si>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</si>
  <si>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</si>
  <si>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</si>
  <si>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</si>
  <si>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</si>
  <si>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</si>
  <si>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</si>
  <si>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</si>
  <si>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</si>
  <si>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</si>
  <si>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</si>
  <si>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</si>
  <si>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</si>
  <si>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</si>
  <si>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</si>
  <si>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</si>
  <si>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</si>
  <si>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</si>
  <si>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</si>
  <si>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</si>
  <si>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</si>
  <si>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</si>
  <si>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</si>
  <si>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</si>
  <si>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</si>
  <si>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</si>
  <si>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</si>
  <si>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</si>
  <si>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</si>
  <si>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</si>
  <si>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</si>
  <si>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</si>
  <si>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</si>
  <si>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</si>
  <si>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</si>
  <si>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</si>
  <si>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</si>
  <si>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</si>
  <si>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</si>
  <si>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</si>
  <si>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</si>
  <si>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</si>
  <si>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</si>
  <si>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</si>
  <si>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</si>
  <si>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</si>
  <si>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</si>
  <si>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</si>
  <si>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</si>
  <si>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</si>
  <si>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</si>
  <si>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</si>
  <si>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</si>
  <si>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</si>
  <si>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</si>
  <si>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</si>
  <si>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</si>
  <si>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</si>
  <si>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</si>
  <si>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</si>
  <si>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</si>
  <si>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</si>
  <si>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</si>
  <si>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</si>
  <si>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</si>
  <si>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</si>
  <si>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</si>
  <si>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</si>
  <si>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</si>
  <si>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</si>
  <si>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</si>
  <si>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</si>
  <si>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</si>
  <si>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</si>
  <si>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</si>
  <si>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</si>
  <si>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</si>
  <si>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</si>
  <si>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</si>
  <si>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</si>
  <si>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</si>
  <si>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</si>
  <si>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</si>
  <si>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</si>
  <si>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</si>
  <si>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</si>
  <si>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</si>
  <si>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</si>
  <si>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</si>
  <si>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</si>
  <si>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</si>
  <si>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</si>
  <si>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</si>
  <si>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</si>
  <si>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</si>
  <si>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</si>
  <si>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</si>
  <si>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</si>
  <si>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</si>
  <si>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</si>
  <si>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</si>
  <si>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</si>
  <si>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</si>
  <si>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</si>
  <si>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</si>
  <si>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</si>
  <si>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</si>
  <si>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</si>
  <si>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</si>
  <si>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</si>
  <si>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</si>
  <si>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</si>
  <si>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</si>
  <si>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</si>
  <si>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</si>
  <si>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</si>
  <si>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</si>
  <si>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</si>
  <si>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</si>
  <si>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</si>
  <si>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</si>
  <si>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</si>
  <si>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</si>
  <si>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</si>
  <si>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</si>
  <si>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</si>
  <si>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</si>
  <si>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</si>
  <si>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</si>
  <si>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</si>
  <si>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</si>
  <si>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</si>
  <si>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</si>
  <si>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</si>
  <si>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</si>
  <si>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</si>
  <si>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</si>
  <si>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</si>
  <si>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</si>
  <si>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</si>
  <si>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</si>
  <si>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</si>
  <si>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</si>
  <si>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</si>
  <si>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</si>
  <si>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</si>
  <si>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</si>
  <si>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</si>
  <si>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</si>
  <si>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</si>
  <si>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</si>
  <si>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</si>
  <si>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</si>
  <si>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</si>
  <si>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</si>
  <si>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</si>
  <si>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</si>
  <si>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</si>
  <si>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</si>
  <si>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</si>
  <si>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</si>
  <si>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</si>
  <si>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</si>
  <si>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</si>
  <si>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</si>
  <si>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</si>
  <si>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</si>
  <si>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</si>
  <si>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</si>
  <si>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</si>
  <si>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</si>
  <si>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</si>
  <si>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</si>
  <si>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</si>
  <si>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</si>
  <si>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</si>
  <si>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</si>
  <si>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</si>
  <si>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</si>
  <si>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</si>
  <si>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</si>
  <si>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</si>
  <si>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</si>
  <si>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</si>
  <si>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</si>
  <si>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</si>
  <si>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</si>
  <si>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</si>
  <si>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</si>
  <si>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</si>
  <si>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</si>
  <si>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</si>
  <si>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</si>
  <si>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</si>
  <si>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</si>
  <si>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</si>
  <si>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</si>
  <si>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</si>
  <si>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</si>
  <si>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</si>
  <si>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</si>
  <si>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</si>
  <si>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</si>
  <si>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</si>
  <si>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</si>
  <si>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</si>
  <si>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</si>
  <si>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</si>
  <si>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</si>
  <si>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</si>
  <si>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</si>
  <si>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</si>
  <si>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</si>
  <si>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</si>
  <si>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</si>
  <si>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</si>
  <si>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</si>
  <si>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</si>
  <si>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</si>
  <si>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</si>
  <si>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</si>
  <si>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</si>
  <si>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</si>
  <si>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</si>
  <si>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</si>
  <si>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</si>
  <si>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</si>
  <si>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</si>
  <si>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</si>
  <si>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</si>
  <si>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</si>
  <si>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</si>
  <si>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</si>
  <si>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</si>
  <si>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</si>
  <si>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</si>
  <si>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</si>
  <si>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</si>
  <si>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</si>
  <si>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</si>
  <si>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</si>
  <si>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</si>
  <si>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</si>
  <si>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</si>
  <si>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</si>
  <si>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</si>
  <si>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</si>
  <si>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</si>
  <si>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</si>
  <si>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</si>
  <si>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</si>
  <si>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</si>
  <si>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</si>
  <si>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</si>
  <si>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</si>
  <si>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</si>
  <si>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</si>
  <si>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</si>
  <si>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</si>
  <si>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</si>
  <si>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</si>
  <si>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</si>
  <si>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</si>
  <si>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</si>
  <si>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</si>
  <si>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</si>
  <si>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</si>
  <si>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</si>
  <si>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</si>
  <si>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</si>
  <si>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</si>
  <si>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</si>
  <si>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</si>
  <si>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</si>
  <si>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</si>
  <si>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</si>
  <si>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</si>
  <si>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</si>
  <si>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</si>
  <si>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</si>
  <si>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</si>
  <si>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</si>
  <si>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</si>
  <si>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</si>
  <si>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</si>
  <si>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</si>
  <si>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</si>
  <si>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</si>
  <si>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</si>
  <si>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</si>
  <si>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</si>
  <si>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</si>
  <si>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</si>
  <si>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</si>
  <si>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</si>
  <si>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</si>
  <si>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</si>
  <si>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</si>
  <si>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</si>
  <si>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</si>
  <si>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</si>
  <si>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</si>
  <si>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</si>
  <si>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</si>
  <si>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</si>
  <si>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</si>
  <si>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</si>
  <si>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</si>
  <si>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</si>
  <si>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</si>
  <si>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</si>
  <si>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</si>
  <si>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</si>
  <si>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</si>
  <si>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</si>
  <si>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</si>
  <si>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</si>
  <si>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</si>
  <si>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</si>
  <si>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</si>
  <si>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</si>
  <si>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</si>
  <si>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</si>
  <si>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</si>
  <si>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</si>
  <si>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</si>
  <si>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</si>
  <si>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</si>
  <si>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</si>
  <si>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</si>
  <si>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</si>
  <si>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</si>
  <si>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</si>
  <si>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</si>
  <si>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</si>
  <si>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</si>
  <si>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</si>
  <si>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</si>
  <si>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</si>
  <si>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</si>
  <si>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</si>
  <si>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</si>
  <si>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</si>
  <si>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</si>
  <si>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</si>
  <si>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</si>
  <si>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</si>
  <si>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</si>
  <si>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</si>
  <si>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</si>
  <si>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</si>
  <si>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</si>
  <si>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</si>
  <si>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</si>
  <si>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</si>
  <si>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</si>
  <si>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</si>
  <si>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</si>
  <si>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</si>
  <si>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</si>
  <si>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</si>
  <si>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</si>
  <si>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</si>
  <si>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</si>
  <si>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</si>
  <si>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</si>
  <si>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</si>
  <si>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</si>
  <si>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</si>
  <si>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</si>
  <si>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</si>
  <si>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</si>
  <si>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</si>
  <si>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</si>
  <si>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</si>
  <si>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</si>
  <si>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</si>
  <si>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</si>
  <si>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</si>
  <si>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</si>
  <si>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</si>
  <si>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</si>
  <si>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</si>
  <si>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</si>
  <si>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</si>
  <si>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</si>
  <si>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</si>
  <si>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</si>
  <si>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</si>
  <si>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</si>
  <si>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</si>
  <si>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</si>
  <si>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</si>
  <si>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</si>
  <si>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</si>
  <si>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</si>
  <si>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</si>
  <si>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</si>
  <si>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</si>
  <si>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</si>
  <si>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</si>
  <si>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</si>
  <si>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</si>
  <si>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</si>
  <si>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</si>
  <si>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</si>
  <si>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</si>
  <si>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</si>
  <si>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</si>
  <si>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</si>
  <si>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</si>
  <si>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</si>
  <si>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</si>
  <si>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</si>
  <si>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</si>
  <si>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</si>
  <si>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</si>
  <si>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</si>
  <si>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</si>
  <si>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</si>
  <si>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</si>
  <si>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</si>
  <si>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</si>
  <si>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</si>
  <si>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</si>
  <si>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</si>
  <si>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</si>
  <si>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</si>
  <si>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</si>
  <si>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</si>
  <si>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</si>
  <si>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</si>
  <si>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</si>
  <si>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</si>
  <si>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</si>
  <si>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</si>
  <si>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</si>
  <si>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</si>
  <si>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</si>
  <si>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</si>
  <si>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</si>
  <si>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</si>
  <si>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</si>
  <si>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</si>
  <si>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</si>
  <si>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</si>
  <si>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</si>
  <si>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</si>
  <si>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</si>
  <si>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</si>
  <si>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</si>
  <si>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</si>
  <si>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</si>
  <si>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</si>
  <si>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</si>
  <si>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</si>
  <si>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</si>
  <si>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</si>
  <si>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</si>
  <si>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</si>
  <si>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</si>
  <si>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</si>
  <si>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</si>
  <si>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</si>
  <si>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</si>
  <si>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</si>
  <si>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</si>
  <si>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</si>
  <si>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</si>
  <si>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</si>
  <si>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</si>
  <si>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</si>
  <si>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</si>
  <si>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</si>
  <si>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</si>
  <si>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</si>
  <si>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</si>
  <si>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</si>
  <si>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</si>
  <si>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</si>
  <si>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</si>
  <si>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</si>
  <si>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</si>
  <si>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</si>
  <si>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</si>
  <si>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</si>
  <si>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</si>
  <si>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</si>
  <si>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</si>
  <si>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</si>
  <si>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</si>
  <si>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</si>
  <si>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</si>
  <si>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</si>
  <si>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</si>
  <si>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</si>
  <si>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</si>
  <si>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</si>
  <si>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</si>
  <si>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</si>
  <si>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</si>
  <si>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</si>
  <si>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</si>
  <si>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</si>
  <si>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</si>
  <si>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</si>
  <si>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</si>
  <si>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</si>
  <si>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</si>
  <si>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</si>
  <si>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</si>
  <si>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</si>
  <si>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</si>
  <si>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</si>
  <si>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</si>
  <si>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</si>
  <si>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</si>
  <si>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</si>
  <si>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</si>
  <si>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</si>
  <si>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</si>
  <si>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</si>
  <si>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</si>
  <si>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</si>
  <si>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</si>
  <si>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</si>
  <si>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</si>
  <si>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</si>
  <si>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</si>
  <si>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</si>
  <si>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</si>
  <si>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</si>
  <si>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</si>
  <si>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</si>
  <si>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</si>
  <si>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</si>
  <si>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</si>
  <si>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</si>
  <si>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</si>
  <si>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</si>
  <si>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</si>
  <si>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</si>
  <si>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</si>
  <si>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</si>
  <si>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</si>
  <si>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</si>
  <si>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</si>
  <si>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</si>
  <si>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</si>
  <si>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</si>
  <si>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</si>
  <si>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</si>
  <si>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</si>
  <si>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</si>
  <si>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</si>
  <si>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</si>
  <si>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</si>
  <si>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</si>
  <si>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</si>
  <si>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</si>
  <si>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</si>
  <si>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</si>
  <si>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</si>
  <si>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</si>
  <si>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</si>
  <si>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</si>
  <si>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</si>
  <si>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</si>
  <si>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</si>
  <si>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</si>
  <si>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</si>
  <si>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</si>
  <si>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</si>
  <si>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</si>
  <si>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</si>
  <si>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</si>
  <si>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</si>
  <si>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</si>
  <si>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</si>
  <si>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</si>
  <si>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</si>
  <si>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</si>
  <si>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</si>
  <si>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</si>
  <si>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</si>
  <si>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</si>
  <si>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</si>
  <si>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</si>
  <si>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</si>
  <si>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</si>
  <si>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</si>
  <si>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</si>
  <si>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</si>
  <si>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</si>
  <si>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</si>
  <si>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</si>
  <si>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</si>
  <si>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</si>
  <si>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</si>
  <si>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</si>
  <si>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</si>
  <si>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</si>
  <si>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</si>
  <si>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</si>
  <si>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</si>
  <si>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</si>
  <si>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</si>
  <si>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</si>
  <si>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</si>
  <si>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</si>
  <si>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</si>
  <si>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</si>
  <si>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</si>
  <si>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</si>
  <si>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</si>
  <si>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</si>
  <si>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</si>
  <si>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</si>
  <si>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</si>
  <si>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</si>
  <si>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</si>
  <si>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</si>
  <si>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</si>
  <si>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</si>
  <si>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</si>
  <si>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</si>
  <si>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</si>
  <si>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</si>
  <si>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</si>
  <si>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</si>
  <si>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</si>
  <si>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</si>
  <si>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</si>
  <si>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</si>
  <si>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</si>
  <si>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</si>
  <si>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</si>
  <si>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</si>
  <si>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</si>
  <si>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</si>
  <si>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</si>
  <si>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</si>
  <si>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</si>
  <si>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</si>
  <si>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</si>
  <si>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</si>
  <si>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</si>
  <si>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</si>
  <si>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</si>
  <si>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</si>
  <si>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</si>
  <si>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</si>
  <si>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</si>
  <si>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</si>
  <si>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</si>
  <si>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</si>
  <si>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</si>
  <si>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</si>
  <si>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</si>
  <si>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</si>
  <si>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</si>
  <si>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</si>
  <si>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</si>
  <si>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</si>
  <si>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</si>
  <si>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</si>
  <si>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</si>
  <si>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</si>
  <si>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</si>
  <si>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</si>
  <si>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</si>
  <si>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</si>
  <si>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</si>
  <si>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</si>
  <si>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</si>
  <si>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</si>
  <si>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</si>
  <si>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</si>
  <si>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</si>
  <si>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</si>
  <si>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</si>
  <si>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</si>
  <si>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</si>
  <si>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</si>
  <si>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</si>
  <si>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</si>
  <si>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</si>
  <si>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</si>
  <si>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</si>
  <si>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</si>
  <si>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</si>
  <si>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</si>
  <si>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</si>
  <si>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</si>
  <si>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</si>
  <si>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</si>
  <si>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</si>
  <si>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</si>
  <si>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</si>
  <si>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</si>
  <si>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</si>
  <si>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</si>
  <si>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</si>
  <si>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</si>
  <si>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</si>
  <si>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</si>
  <si>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</si>
  <si>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</si>
  <si>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</si>
  <si>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</si>
  <si>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</si>
  <si>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</si>
  <si>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</si>
  <si>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</si>
  <si>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</si>
  <si>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</si>
  <si>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</si>
  <si>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</si>
  <si>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</si>
  <si>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</si>
  <si>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</si>
  <si>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</si>
  <si>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</si>
  <si>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</si>
  <si>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</si>
  <si>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</si>
  <si>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</si>
  <si>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</si>
  <si>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</si>
  <si>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</si>
  <si>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</si>
  <si>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</si>
  <si>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</si>
  <si>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</si>
  <si>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</si>
  <si>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</si>
  <si>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</si>
  <si>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</si>
  <si>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</si>
  <si>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</si>
  <si>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</si>
  <si>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</si>
  <si>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</si>
  <si>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</si>
  <si>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</si>
  <si>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</si>
  <si>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</si>
  <si>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</si>
  <si>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</si>
  <si>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</si>
  <si>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</si>
  <si>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</si>
  <si>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</si>
  <si>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</si>
  <si>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</si>
  <si>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</si>
  <si>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</si>
  <si>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</si>
  <si>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</si>
  <si>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</si>
  <si>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</si>
  <si>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</si>
  <si>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</si>
  <si>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</si>
  <si>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</si>
  <si>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</si>
  <si>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</si>
  <si>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</si>
  <si>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</si>
  <si>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</si>
  <si>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</si>
  <si>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</si>
  <si>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</si>
  <si>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</si>
  <si>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</si>
  <si>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</si>
  <si>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</si>
  <si>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</si>
  <si>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</si>
  <si>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</si>
  <si>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</si>
  <si>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</si>
  <si>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</si>
  <si>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</si>
  <si>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</si>
  <si>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</si>
  <si>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</si>
  <si>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</si>
  <si>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</si>
  <si>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</si>
  <si>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</si>
  <si>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</si>
  <si>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</si>
  <si>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</si>
  <si>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</si>
  <si>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</si>
  <si>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</si>
  <si>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</si>
  <si>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</si>
  <si>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</si>
  <si>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</si>
  <si>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</si>
  <si>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</si>
  <si>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</si>
  <si>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</si>
  <si>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</si>
  <si>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</si>
  <si>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</si>
  <si>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</si>
  <si>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</si>
  <si>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</si>
  <si>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</si>
  <si>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</si>
  <si>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</si>
  <si>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</si>
  <si>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</si>
  <si>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</si>
  <si>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</si>
  <si>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</si>
  <si>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</si>
  <si>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</si>
  <si>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</si>
  <si>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</si>
  <si>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</si>
  <si>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</si>
  <si>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</si>
  <si>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</si>
  <si>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</si>
  <si>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</si>
  <si>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</si>
  <si>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</si>
  <si>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</si>
  <si>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</si>
  <si>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</si>
  <si>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</si>
  <si>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</si>
  <si>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</si>
  <si>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</si>
  <si>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</si>
  <si>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</si>
  <si>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</si>
  <si>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</si>
  <si>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</si>
  <si>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</si>
  <si>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</si>
  <si>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</si>
  <si>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</si>
  <si>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</si>
  <si>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</si>
  <si>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</si>
  <si>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</si>
  <si>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</si>
  <si>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</si>
  <si>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</si>
  <si>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</si>
  <si>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</si>
  <si>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</si>
  <si>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</si>
  <si>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</si>
  <si>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</si>
  <si>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</si>
  <si>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</si>
  <si>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</si>
  <si>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</si>
  <si>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</si>
  <si>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</si>
  <si>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</si>
  <si>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</si>
  <si>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</si>
  <si>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</si>
  <si>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</si>
  <si>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</si>
  <si>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</si>
  <si>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</si>
  <si>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</si>
  <si>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</si>
  <si>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</si>
  <si>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</si>
  <si>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</si>
  <si>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</si>
  <si>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</si>
  <si>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</si>
  <si>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</si>
  <si>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</si>
  <si>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</si>
  <si>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</si>
  <si>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</si>
  <si>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</si>
  <si>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</si>
  <si>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</si>
  <si>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</si>
  <si>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</si>
  <si>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</si>
  <si>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</si>
  <si>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</si>
  <si>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</si>
  <si>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</si>
  <si>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</si>
  <si>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</si>
  <si>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</si>
  <si>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</si>
  <si>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</si>
  <si>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</si>
  <si>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</si>
  <si>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</si>
  <si>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</si>
  <si>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</si>
  <si>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</si>
  <si>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</si>
  <si>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</si>
  <si>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</si>
  <si>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</si>
  <si>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</si>
  <si>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</si>
  <si>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</si>
  <si>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</si>
  <si>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</si>
  <si>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</si>
  <si>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</si>
  <si>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</si>
  <si>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</si>
  <si>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</si>
  <si>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</si>
  <si>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</si>
  <si>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</si>
  <si>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</si>
  <si>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</si>
  <si>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</si>
  <si>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</si>
  <si>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</si>
  <si>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</si>
  <si>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</si>
  <si>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</si>
  <si>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</si>
  <si>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</si>
  <si>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</si>
  <si>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</si>
  <si>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</si>
  <si>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</si>
  <si>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</si>
  <si>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</si>
  <si>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</si>
  <si>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</si>
  <si>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</si>
  <si>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</si>
  <si>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</si>
  <si>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</si>
  <si>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</si>
  <si>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</si>
  <si>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</si>
  <si>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</si>
  <si>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</si>
  <si>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</si>
  <si>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</si>
  <si>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</si>
  <si>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</si>
  <si>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</si>
  <si>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</si>
  <si>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</si>
  <si>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</si>
  <si>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</si>
  <si>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</si>
  <si>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</si>
  <si>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</si>
  <si>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</si>
  <si>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</si>
  <si>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</si>
  <si>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</si>
  <si>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</si>
  <si>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</si>
  <si>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</si>
  <si>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</si>
  <si>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</si>
  <si>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</si>
  <si>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</si>
  <si>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</si>
  <si>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</si>
  <si>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</si>
  <si>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</si>
  <si>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</si>
  <si>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</si>
  <si>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</si>
  <si>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</si>
  <si>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</si>
  <si>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</si>
  <si>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</si>
  <si>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</si>
  <si>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</si>
  <si>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</si>
  <si>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</si>
  <si>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</si>
  <si>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</si>
  <si>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</si>
  <si>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</si>
  <si>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</si>
  <si>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</si>
  <si>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</si>
  <si>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</si>
  <si>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</si>
  <si>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</si>
  <si>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</si>
  <si>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</si>
  <si>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</si>
  <si>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</si>
  <si>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</si>
  <si>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</si>
  <si>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</si>
  <si>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</si>
  <si>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</si>
  <si>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</si>
  <si>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</si>
  <si>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</si>
  <si>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</si>
  <si>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</si>
  <si>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</si>
  <si>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</si>
  <si>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</si>
  <si>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</si>
  <si>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</si>
  <si>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</si>
  <si>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</si>
  <si>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</si>
  <si>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</si>
  <si>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</si>
  <si>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</si>
  <si>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</si>
  <si>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</si>
  <si>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</si>
  <si>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</si>
  <si>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</si>
  <si>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</si>
  <si>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</si>
  <si>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</si>
  <si>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</si>
  <si>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</si>
  <si>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</si>
  <si>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</si>
  <si>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</si>
  <si>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</si>
  <si>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</si>
  <si>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</si>
  <si>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</si>
  <si>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</si>
  <si>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</si>
  <si>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</si>
  <si>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</si>
  <si>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</si>
  <si>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</si>
  <si>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</si>
  <si>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</si>
  <si>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</si>
  <si>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</si>
  <si>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</si>
  <si>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</si>
  <si>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</si>
  <si>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</si>
  <si>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</si>
  <si>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</si>
  <si>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</si>
  <si>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</si>
  <si>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</si>
  <si>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</si>
  <si>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</si>
  <si>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</si>
  <si>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</si>
  <si>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</si>
  <si>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</si>
  <si>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</si>
  <si>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</si>
  <si>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</si>
  <si>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</si>
  <si>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</si>
  <si>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</si>
  <si>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</si>
  <si>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</si>
  <si>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</si>
  <si>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</si>
  <si>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</si>
  <si>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</si>
  <si>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</si>
  <si>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</si>
  <si>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</si>
  <si>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</si>
  <si>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</si>
  <si>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</si>
  <si>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</si>
  <si>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</si>
  <si>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</si>
  <si>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</si>
  <si>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</si>
  <si>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</si>
  <si>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</si>
  <si>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</si>
  <si>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</si>
  <si>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</si>
  <si>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</si>
  <si>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</si>
  <si>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</si>
  <si>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</si>
  <si>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</si>
  <si>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</si>
  <si>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</si>
  <si>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</si>
  <si>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</si>
  <si>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</si>
  <si>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</si>
  <si>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</si>
  <si>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</si>
  <si>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</si>
  <si>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</si>
  <si>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</si>
  <si>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</si>
  <si>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</si>
  <si>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</si>
  <si>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</si>
  <si>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</si>
  <si>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</si>
  <si>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</si>
  <si>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</si>
  <si>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</si>
  <si>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</si>
  <si>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</si>
  <si>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</si>
  <si>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</si>
  <si>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</si>
  <si>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</si>
  <si>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</si>
  <si>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</si>
  <si>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</si>
  <si>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</si>
  <si>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</si>
  <si>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</si>
  <si>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</si>
  <si>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</si>
  <si>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</si>
  <si>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</si>
  <si>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</si>
  <si>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</si>
  <si>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</si>
  <si>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</si>
  <si>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</si>
  <si>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</si>
  <si>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</si>
  <si>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</si>
  <si>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</si>
  <si>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</si>
  <si>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</si>
  <si>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</si>
  <si>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</si>
  <si>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</si>
  <si>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</si>
  <si>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</si>
  <si>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</si>
  <si>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</si>
  <si>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</si>
  <si>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</si>
  <si>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</si>
  <si>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</si>
  <si>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</si>
  <si>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</si>
  <si>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</si>
  <si>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</si>
  <si>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</si>
  <si>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</si>
  <si>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</si>
  <si>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</si>
  <si>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</si>
  <si>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</si>
  <si>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</si>
  <si>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</si>
  <si>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</si>
  <si>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</si>
  <si>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</si>
  <si>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</si>
  <si>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</si>
  <si>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</si>
  <si>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</si>
  <si>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</si>
  <si>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</si>
  <si>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</si>
  <si>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</si>
  <si>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</si>
  <si>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</si>
  <si>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</si>
  <si>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</si>
  <si>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</si>
  <si>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</si>
  <si>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</si>
  <si>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</si>
  <si>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</si>
  <si>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</si>
  <si>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</si>
  <si>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</si>
  <si>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</si>
  <si>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</si>
  <si>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</si>
  <si>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</si>
  <si>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</si>
  <si>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</si>
  <si>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</si>
  <si>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</si>
  <si>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</si>
  <si>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</si>
  <si>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</si>
  <si>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</si>
  <si>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</si>
  <si>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</si>
  <si>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</si>
  <si>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</si>
  <si>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</si>
  <si>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</si>
  <si>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</si>
  <si>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</si>
  <si>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</si>
  <si>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</si>
  <si>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</si>
  <si>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</si>
  <si>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</si>
  <si>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</si>
  <si>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</si>
  <si>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</si>
  <si>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</si>
  <si>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</si>
  <si>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</si>
  <si>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</si>
  <si>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</si>
  <si>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</si>
  <si>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</si>
  <si>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</si>
  <si>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</si>
  <si>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</si>
  <si>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</si>
  <si>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</si>
  <si>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</si>
  <si>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</si>
  <si>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</si>
  <si>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</si>
  <si>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</si>
  <si>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</si>
  <si>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</si>
  <si>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</si>
  <si>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</si>
  <si>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</si>
  <si>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</si>
  <si>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</si>
  <si>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</si>
  <si>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</si>
  <si>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</si>
  <si>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</si>
  <si>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</si>
  <si>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</si>
  <si>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</si>
  <si>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</si>
  <si>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</si>
  <si>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</si>
  <si>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</si>
  <si>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</si>
  <si>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</si>
  <si>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</si>
  <si>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</si>
  <si>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</si>
  <si>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</si>
  <si>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</si>
  <si>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</si>
  <si>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</si>
  <si>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</si>
  <si>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</si>
  <si>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</si>
  <si>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</si>
  <si>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</si>
  <si>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</si>
  <si>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</si>
  <si>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</si>
  <si>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</si>
  <si>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</si>
  <si>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</si>
  <si>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</si>
  <si>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</si>
  <si>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</si>
  <si>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</si>
  <si>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</si>
  <si>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</si>
  <si>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</si>
  <si>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</si>
  <si>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</si>
  <si>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</si>
  <si>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</si>
  <si>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</si>
  <si>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</si>
  <si>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</si>
  <si>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</si>
  <si>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</si>
  <si>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</si>
  <si>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</si>
  <si>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</si>
  <si>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</si>
  <si>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</si>
  <si>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</si>
  <si>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</si>
  <si>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</si>
  <si>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</si>
  <si>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</si>
  <si>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</si>
  <si>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</si>
  <si>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</si>
  <si>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</si>
  <si>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</si>
  <si>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</si>
  <si>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</si>
  <si>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</si>
  <si>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</si>
  <si>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</si>
  <si>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</si>
  <si>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</si>
  <si>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</si>
  <si>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</si>
  <si>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</si>
  <si>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</si>
  <si>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</si>
  <si>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</si>
  <si>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</si>
  <si>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</si>
  <si>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</si>
  <si>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</si>
  <si>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</si>
  <si>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</si>
  <si>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</si>
  <si>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</si>
  <si>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</si>
  <si>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</si>
  <si>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</si>
  <si>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</si>
  <si>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</si>
  <si>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</si>
  <si>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</si>
  <si>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</si>
  <si>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</si>
  <si>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</si>
  <si>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</si>
  <si>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</si>
  <si>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</si>
  <si>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</si>
  <si>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</si>
  <si>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</si>
  <si>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</si>
  <si>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</si>
  <si>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</si>
  <si>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</si>
  <si>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</si>
  <si>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</si>
  <si>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</si>
  <si>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</si>
  <si>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</si>
  <si>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</si>
  <si>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</si>
  <si>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</si>
  <si>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</si>
  <si>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</si>
  <si>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</si>
  <si>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</si>
  <si>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</si>
  <si>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</si>
  <si>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</si>
  <si>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</si>
  <si>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</si>
  <si>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</si>
  <si>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</si>
  <si>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</si>
  <si>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</si>
  <si>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</si>
  <si>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</si>
  <si>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</si>
  <si>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</si>
  <si>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</si>
  <si>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</si>
  <si>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</si>
  <si>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</si>
  <si>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</si>
  <si>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</si>
  <si>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</si>
  <si>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</si>
  <si>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</si>
  <si>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</si>
  <si>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</si>
  <si>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</si>
  <si>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</si>
  <si>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</si>
  <si>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</si>
  <si>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</si>
  <si>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</si>
  <si>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</si>
  <si>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</si>
  <si>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</si>
  <si>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</si>
  <si>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</si>
  <si>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</si>
  <si>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</si>
  <si>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</si>
  <si>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</si>
  <si>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</si>
  <si>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</si>
  <si>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</si>
  <si>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</si>
  <si>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</si>
  <si>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</si>
  <si>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</si>
  <si>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</si>
  <si>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</si>
  <si>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</si>
  <si>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</si>
  <si>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</si>
  <si>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</si>
  <si>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</si>
  <si>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</si>
  <si>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</si>
  <si>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</si>
  <si>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</si>
  <si>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</si>
  <si>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</si>
  <si>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</si>
  <si>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</si>
  <si>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</si>
  <si>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</si>
  <si>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</si>
  <si>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</si>
  <si>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</si>
  <si>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</si>
  <si>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</si>
  <si>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</si>
  <si>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</si>
  <si>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</si>
  <si>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</si>
  <si>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</si>
  <si>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</si>
  <si>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</si>
  <si>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</si>
  <si>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</si>
  <si>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</si>
  <si>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</si>
  <si>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</si>
  <si>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</si>
  <si>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</si>
  <si>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</si>
  <si>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</si>
  <si>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</si>
  <si>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</si>
  <si>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</si>
  <si>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</si>
  <si>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</si>
  <si>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</si>
  <si>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</si>
  <si>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</si>
  <si>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</si>
  <si>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</si>
  <si>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</si>
  <si>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</si>
  <si>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</si>
  <si>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</si>
  <si>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</si>
  <si>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</si>
  <si>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</si>
  <si>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</si>
  <si>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</si>
  <si>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</si>
  <si>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</si>
  <si>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</si>
  <si>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</si>
  <si>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</si>
  <si>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</si>
  <si>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</si>
  <si>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</si>
  <si>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</si>
  <si>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</si>
  <si>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</si>
  <si>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</si>
  <si>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</si>
  <si>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</si>
  <si>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</si>
  <si>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</si>
  <si>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</si>
  <si>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</si>
  <si>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</si>
  <si>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</si>
  <si>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</si>
  <si>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</si>
  <si>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</si>
  <si>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</si>
  <si>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</si>
  <si>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</si>
  <si>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</si>
  <si>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</si>
  <si>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</si>
  <si>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</si>
  <si>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</si>
  <si>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</si>
  <si>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</si>
  <si>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</si>
  <si>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</si>
  <si>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</si>
  <si>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</si>
  <si>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</si>
  <si>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</si>
  <si>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</si>
  <si>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</si>
  <si>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</si>
  <si>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</si>
  <si>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</si>
  <si>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</si>
  <si>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</si>
  <si>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</si>
  <si>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</si>
  <si>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</si>
  <si>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</si>
  <si>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</si>
  <si>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</si>
  <si>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</si>
  <si>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</si>
  <si>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</si>
  <si>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</si>
  <si>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</si>
  <si>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</si>
  <si>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</si>
  <si>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</si>
  <si>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</si>
  <si>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</si>
  <si>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</si>
  <si>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</si>
  <si>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</si>
  <si>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</si>
  <si>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</si>
  <si>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</si>
  <si>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</si>
  <si>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</si>
  <si>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</si>
  <si>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</si>
  <si>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</si>
  <si>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</si>
  <si>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</si>
  <si>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</si>
  <si>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</si>
  <si>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</si>
  <si>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</si>
  <si>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</si>
  <si>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</si>
  <si>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</si>
  <si>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</si>
  <si>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</si>
  <si>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</si>
  <si>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</si>
  <si>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</si>
  <si>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</si>
  <si>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</si>
  <si>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</si>
  <si>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</si>
  <si>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</si>
  <si>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</si>
  <si>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</si>
  <si>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</si>
  <si>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</si>
  <si>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</si>
  <si>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</si>
  <si>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</si>
  <si>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</si>
  <si>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</si>
  <si>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</si>
  <si>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</si>
  <si>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</si>
  <si>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</si>
  <si>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</si>
  <si>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</si>
  <si>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</si>
  <si>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</si>
  <si>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</si>
  <si>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</si>
  <si>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</si>
  <si>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</si>
  <si>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</si>
  <si>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</si>
  <si>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</si>
  <si>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</si>
  <si>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</si>
  <si>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</si>
  <si>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</si>
  <si>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</si>
  <si>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</si>
  <si>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</si>
  <si>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</si>
  <si>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</si>
  <si>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</si>
  <si>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</si>
  <si>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</si>
  <si>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</si>
  <si>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</si>
  <si>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</si>
  <si>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</si>
  <si>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</si>
  <si>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</si>
  <si>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</si>
  <si>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</si>
  <si>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</si>
  <si>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</si>
  <si>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</si>
  <si>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</si>
  <si>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</si>
  <si>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</si>
  <si>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</si>
  <si>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</si>
  <si>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</si>
  <si>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</si>
  <si>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</si>
  <si>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</si>
  <si>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</si>
  <si>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</si>
  <si>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</si>
  <si>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</si>
  <si>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</si>
  <si>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</si>
  <si>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</si>
  <si>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</si>
  <si>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</si>
  <si>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</si>
  <si>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</si>
  <si>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</si>
  <si>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</si>
  <si>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</si>
  <si>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</si>
  <si>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</si>
  <si>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</si>
  <si>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</si>
  <si>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</si>
  <si>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</si>
  <si>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</si>
  <si>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</si>
  <si>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</si>
  <si>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</si>
  <si>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</si>
  <si>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</si>
  <si>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</si>
  <si>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</si>
  <si>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</si>
  <si>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</si>
  <si>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</si>
  <si>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</si>
  <si>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</si>
  <si>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</si>
  <si>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</si>
  <si>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</si>
  <si>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</si>
  <si>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</si>
  <si>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</si>
  <si>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</si>
  <si>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</si>
  <si>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</si>
  <si>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</si>
  <si>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</si>
  <si>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</si>
  <si>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</si>
  <si>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</si>
  <si>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</si>
  <si>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</si>
  <si>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</si>
  <si>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</si>
  <si>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</si>
  <si>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</si>
  <si>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</si>
  <si>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</si>
  <si>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</si>
  <si>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</si>
  <si>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</si>
  <si>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</si>
  <si>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</si>
  <si>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</si>
  <si>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</si>
  <si>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</si>
  <si>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</si>
  <si>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</si>
  <si>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</si>
  <si>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</si>
  <si>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</si>
  <si>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</si>
  <si>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</si>
  <si>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</si>
  <si>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</si>
  <si>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</si>
  <si>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</si>
  <si>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</si>
  <si>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</si>
  <si>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</si>
  <si>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</si>
  <si>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</si>
  <si>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</si>
  <si>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</si>
  <si>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</si>
  <si>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</si>
  <si>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</si>
  <si>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</si>
  <si>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</si>
  <si>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</si>
  <si>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</si>
  <si>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</si>
  <si>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</si>
  <si>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</si>
  <si>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</si>
  <si>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</si>
  <si>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</si>
  <si>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</si>
  <si>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</si>
  <si>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</si>
  <si>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</si>
  <si>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</si>
  <si>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</si>
  <si>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</si>
  <si>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</si>
  <si>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</si>
  <si>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</si>
  <si>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</si>
  <si>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</si>
  <si>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</si>
  <si>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</si>
  <si>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</si>
  <si>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</si>
  <si>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</si>
  <si>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</si>
  <si>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</si>
  <si>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</si>
  <si>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</si>
  <si>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</si>
  <si>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</si>
  <si>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</si>
  <si>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</si>
  <si>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</si>
  <si>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</si>
  <si>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</si>
  <si>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</si>
  <si>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</si>
  <si>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</si>
  <si>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</si>
  <si>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</si>
  <si>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</si>
  <si>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</si>
  <si>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</si>
  <si>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</si>
  <si>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</si>
  <si>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</si>
  <si>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</si>
  <si>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</si>
  <si>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</si>
  <si>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</si>
  <si>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</si>
  <si>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</si>
  <si>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</si>
  <si>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</si>
  <si>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</si>
  <si>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</si>
  <si>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</si>
  <si>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</si>
  <si>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</si>
  <si>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</si>
  <si>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</si>
  <si>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</si>
  <si>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</si>
  <si>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</si>
  <si>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</si>
  <si>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</si>
  <si>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</si>
  <si>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</si>
  <si>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</si>
  <si>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</si>
  <si>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</si>
  <si>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</si>
  <si>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</si>
  <si>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</si>
  <si>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</si>
  <si>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</si>
  <si>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</si>
  <si>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</si>
  <si>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</si>
  <si>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</si>
  <si>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</si>
  <si>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</si>
  <si>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</si>
  <si>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</si>
  <si>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</si>
  <si>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</si>
  <si>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</si>
  <si>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</si>
  <si>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</si>
  <si>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</si>
  <si>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</si>
  <si>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</si>
  <si>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</si>
  <si>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</si>
  <si>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</si>
  <si>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</si>
  <si>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</si>
  <si>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</si>
  <si>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</si>
  <si>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</si>
  <si>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</si>
  <si>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</si>
  <si>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</si>
  <si>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</si>
  <si>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</si>
  <si>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</si>
  <si>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</si>
  <si>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</si>
  <si>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</si>
  <si>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</si>
  <si>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</si>
  <si>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</si>
  <si>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</si>
  <si>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</si>
  <si>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</si>
  <si>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</si>
  <si>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</si>
  <si>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</si>
  <si>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</si>
  <si>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</si>
  <si>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</si>
  <si>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</si>
  <si>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</si>
  <si>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</si>
  <si>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</si>
  <si>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</si>
  <si>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</si>
  <si>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</si>
  <si>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</si>
  <si>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</si>
  <si>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</si>
  <si>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</si>
  <si>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</si>
  <si>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</si>
  <si>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</si>
  <si>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</si>
  <si>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</si>
  <si>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</si>
  <si>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</si>
  <si>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</si>
  <si>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</si>
  <si>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</si>
  <si>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</si>
  <si>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</si>
  <si>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</si>
  <si>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</si>
  <si>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</si>
  <si>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</si>
  <si>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</si>
  <si>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</si>
  <si>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</si>
  <si>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</si>
  <si>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</si>
  <si>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</si>
  <si>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</si>
  <si>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</si>
  <si>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</si>
  <si>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</si>
  <si>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</si>
  <si>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</si>
  <si>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</si>
  <si>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</si>
  <si>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</si>
  <si>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</si>
  <si>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</si>
  <si>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</si>
  <si>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</si>
  <si>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</si>
  <si>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</si>
  <si>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</si>
  <si>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</si>
  <si>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</si>
  <si>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</si>
  <si>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</si>
  <si>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</si>
  <si>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</si>
  <si>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</si>
  <si>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</si>
  <si>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</si>
  <si>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</si>
  <si>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</si>
  <si>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</si>
  <si>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</si>
  <si>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</si>
  <si>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</si>
  <si>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</si>
  <si>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</si>
  <si>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</si>
  <si>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</si>
  <si>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</si>
  <si>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</si>
  <si>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</si>
  <si>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</si>
  <si>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</si>
  <si>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</si>
  <si>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</si>
  <si>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</si>
  <si>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</si>
  <si>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</si>
  <si>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</si>
  <si>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</si>
  <si>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</si>
  <si>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</si>
  <si>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</si>
  <si>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</si>
  <si>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</si>
  <si>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</si>
  <si>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</si>
  <si>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</si>
  <si>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</si>
  <si>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</si>
  <si>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</si>
  <si>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</si>
  <si>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</si>
  <si>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</si>
  <si>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</si>
  <si>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</si>
  <si>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</si>
  <si>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</si>
  <si>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</si>
  <si>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</si>
  <si>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</si>
  <si>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</si>
  <si>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</si>
  <si>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</si>
  <si>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</si>
  <si>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</si>
  <si>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</si>
  <si>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</si>
  <si>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</si>
  <si>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</si>
  <si>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</si>
  <si>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</si>
  <si>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</si>
  <si>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</si>
  <si>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</si>
  <si>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</si>
  <si>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</si>
  <si>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</si>
  <si>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</si>
  <si>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</si>
  <si>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</si>
  <si>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</si>
  <si>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</si>
  <si>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</si>
  <si>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</si>
  <si>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</si>
  <si>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</si>
  <si>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</si>
  <si>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</si>
  <si>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</si>
  <si>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</si>
  <si>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</si>
  <si>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</si>
  <si>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</si>
  <si>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</si>
  <si>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</si>
  <si>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</si>
  <si>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</si>
  <si>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</si>
  <si>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</si>
  <si>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</si>
  <si>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</si>
  <si>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</si>
  <si>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</si>
  <si>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</si>
  <si>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</si>
  <si>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</si>
  <si>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</si>
  <si>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</si>
  <si>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</si>
  <si>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</si>
  <si>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</si>
  <si>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</si>
  <si>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</si>
  <si>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</si>
  <si>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</si>
  <si>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</si>
  <si>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</si>
  <si>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</si>
  <si>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</si>
  <si>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</si>
  <si>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</si>
  <si>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</si>
  <si>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</si>
  <si>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</si>
  <si>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</si>
  <si>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</si>
  <si>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</si>
  <si>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</si>
  <si>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</si>
  <si>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</si>
  <si>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</si>
  <si>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</si>
  <si>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</si>
  <si>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</si>
  <si>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</si>
  <si>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</si>
  <si>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</si>
  <si>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</si>
  <si>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</si>
  <si>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</si>
  <si>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</si>
  <si>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</si>
  <si>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</si>
  <si>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</si>
  <si>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</si>
  <si>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</si>
  <si>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</si>
  <si>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</si>
  <si>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</si>
  <si>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</si>
  <si>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</si>
  <si>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</si>
  <si>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</si>
  <si>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</si>
  <si>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</si>
  <si>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</si>
  <si>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</si>
  <si>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</si>
  <si>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</si>
  <si>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</si>
  <si>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</si>
  <si>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</si>
  <si>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</si>
  <si>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</si>
  <si>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</si>
  <si>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</si>
  <si>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</si>
  <si>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</si>
  <si>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</si>
  <si>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</si>
  <si>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</si>
  <si>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</si>
  <si>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</si>
  <si>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</si>
  <si>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</si>
  <si>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</si>
  <si>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</si>
  <si>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</si>
  <si>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</si>
  <si>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</si>
  <si>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</si>
  <si>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</si>
  <si>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</si>
  <si>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</si>
  <si>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</si>
  <si>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</si>
  <si>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</si>
  <si>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</si>
  <si>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</si>
  <si>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</si>
  <si>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</si>
  <si>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</si>
  <si>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</si>
  <si>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</si>
  <si>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</si>
  <si>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</si>
  <si>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</si>
  <si>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</si>
  <si>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</si>
  <si>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</si>
  <si>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</si>
  <si>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</si>
  <si>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</si>
  <si>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</si>
  <si>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</si>
  <si>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</si>
  <si>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</si>
  <si>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</si>
  <si>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</si>
  <si>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</si>
  <si>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</si>
  <si>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</si>
  <si>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</si>
  <si>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</si>
  <si>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</si>
  <si>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</si>
  <si>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</si>
  <si>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</si>
  <si>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</si>
  <si>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</si>
  <si>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</si>
  <si>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</si>
  <si>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</si>
  <si>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</si>
  <si>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</si>
  <si>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</si>
  <si>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</si>
  <si>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</si>
  <si>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</si>
  <si>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</si>
  <si>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</si>
  <si>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</si>
  <si>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</si>
  <si>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</si>
  <si>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</si>
  <si>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</si>
  <si>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</si>
  <si>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</si>
  <si>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</si>
  <si>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</si>
  <si>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</si>
  <si>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</si>
  <si>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</si>
  <si>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</si>
  <si>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</si>
  <si>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</si>
  <si>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</si>
  <si>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</si>
  <si>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</si>
  <si>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</si>
  <si>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</si>
  <si>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</si>
  <si>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</si>
  <si>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</si>
  <si>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</si>
  <si>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</si>
  <si>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</si>
  <si>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</si>
  <si>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</si>
  <si>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</si>
  <si>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</si>
  <si>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</si>
  <si>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</si>
  <si>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</si>
  <si>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</si>
  <si>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</si>
  <si>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</si>
  <si>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</si>
  <si>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</si>
  <si>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</si>
  <si>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</si>
  <si>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</si>
  <si>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</si>
  <si>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</si>
  <si>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</si>
  <si>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</si>
  <si>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</si>
  <si>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</si>
  <si>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</si>
  <si>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</si>
  <si>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</si>
  <si>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</si>
  <si>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</si>
  <si>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</si>
  <si>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</si>
  <si>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</si>
  <si>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</si>
  <si>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</si>
  <si>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</si>
  <si>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</si>
  <si>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</si>
  <si>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</si>
  <si>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</si>
  <si>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</si>
  <si>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</si>
  <si>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</si>
  <si>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</si>
  <si>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</si>
  <si>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</si>
  <si>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</si>
  <si>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</si>
  <si>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</si>
  <si>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</si>
  <si>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</si>
  <si>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</si>
  <si>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</si>
  <si>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</si>
  <si>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</si>
  <si>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</si>
  <si>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</si>
  <si>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</si>
  <si>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</si>
  <si>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</si>
  <si>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</si>
  <si>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</si>
  <si>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</si>
  <si>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</si>
  <si>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</si>
  <si>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</si>
  <si>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</si>
  <si>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</si>
  <si>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</si>
  <si>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</si>
  <si>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</si>
  <si>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</si>
  <si>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</si>
  <si>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</si>
  <si>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</si>
  <si>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</si>
  <si>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</si>
  <si>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</si>
  <si>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</si>
  <si>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</si>
  <si>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</si>
  <si>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</si>
  <si>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</si>
  <si>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</si>
  <si>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</si>
  <si>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</si>
  <si>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</si>
  <si>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</si>
  <si>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</si>
  <si>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</si>
  <si>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</si>
  <si>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</si>
  <si>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</si>
  <si>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</si>
  <si>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</si>
  <si>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</si>
  <si>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</si>
  <si>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</si>
  <si>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</si>
  <si>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</si>
  <si>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</si>
  <si>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</si>
  <si>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</si>
  <si>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</si>
  <si>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</si>
  <si>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</si>
  <si>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</si>
  <si>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</si>
  <si>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</si>
  <si>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</si>
  <si>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</si>
  <si>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</si>
  <si>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</si>
  <si>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</si>
  <si>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</si>
  <si>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</si>
  <si>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</si>
  <si>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</si>
  <si>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</si>
  <si>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</si>
  <si>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</si>
  <si>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</si>
  <si>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</si>
  <si>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</si>
  <si>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</si>
  <si>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</si>
  <si>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</si>
  <si>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</si>
  <si>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</si>
  <si>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</si>
  <si>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</si>
  <si>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</si>
  <si>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</si>
  <si>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</si>
  <si>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</si>
  <si>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</si>
  <si>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</si>
  <si>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</si>
  <si>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</si>
  <si>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</si>
  <si>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</si>
  <si>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</si>
  <si>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</si>
  <si>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</si>
  <si>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</si>
  <si>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</si>
  <si>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</si>
  <si>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</si>
  <si>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</si>
  <si>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</si>
  <si>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</si>
  <si>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</si>
  <si>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</si>
  <si>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</si>
  <si>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</si>
  <si>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</si>
  <si>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</si>
  <si>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</si>
  <si>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</si>
  <si>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</si>
  <si>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</si>
  <si>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</si>
  <si>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</si>
  <si>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</si>
  <si>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</si>
  <si>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</si>
  <si>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</si>
  <si>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</si>
  <si>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</si>
  <si>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</si>
  <si>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</si>
  <si>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</si>
  <si>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</si>
  <si>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</si>
  <si>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</si>
  <si>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</si>
  <si>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</si>
  <si>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</si>
  <si>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</si>
  <si>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</si>
  <si>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</si>
  <si>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</si>
  <si>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</si>
  <si>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</si>
  <si>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</si>
  <si>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</si>
  <si>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</si>
  <si>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</si>
  <si>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</si>
  <si>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</si>
  <si>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</si>
  <si>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</si>
  <si>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</si>
  <si>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</si>
  <si>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</si>
  <si>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</si>
  <si>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</si>
  <si>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</si>
  <si>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</si>
  <si>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</si>
  <si>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</si>
  <si>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</si>
  <si>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</si>
  <si>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</si>
  <si>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</si>
  <si>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</si>
  <si>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</si>
  <si>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</si>
  <si>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</si>
  <si>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</si>
  <si>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</si>
  <si>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</si>
  <si>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</si>
  <si>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</si>
  <si>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</si>
  <si>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</si>
  <si>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</si>
  <si>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</si>
  <si>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</si>
  <si>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</si>
  <si>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</si>
  <si>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</si>
  <si>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</si>
  <si>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</si>
  <si>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</si>
  <si>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</si>
  <si>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</si>
  <si>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</si>
  <si>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</si>
  <si>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</si>
  <si>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</si>
  <si>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</si>
  <si>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</si>
  <si>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</si>
  <si>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</si>
  <si>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</si>
  <si>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</si>
  <si>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</si>
  <si>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</si>
  <si>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</si>
  <si>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</si>
  <si>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</si>
  <si>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</si>
  <si>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</si>
  <si>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</si>
  <si>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</si>
  <si>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</si>
  <si>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</si>
  <si>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</si>
  <si>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</si>
  <si>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</si>
  <si>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</si>
  <si>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</si>
  <si>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</si>
  <si>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</si>
  <si>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</si>
  <si>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</si>
  <si>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</si>
  <si>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</si>
  <si>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</si>
  <si>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</si>
  <si>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</si>
  <si>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</si>
  <si>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</si>
  <si>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</si>
  <si>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</si>
  <si>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</si>
  <si>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</si>
  <si>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</si>
  <si>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</si>
  <si>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</si>
  <si>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</si>
  <si>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</si>
  <si>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</si>
  <si>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</si>
  <si>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</si>
  <si>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</si>
  <si>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</si>
  <si>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</si>
  <si>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</si>
  <si>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</si>
  <si>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</si>
  <si>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</si>
  <si>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</si>
  <si>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</si>
  <si>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</si>
  <si>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</si>
  <si>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</si>
  <si>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</si>
  <si>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</si>
  <si>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</si>
  <si>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</si>
  <si>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</si>
  <si>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</si>
  <si>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</si>
  <si>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</si>
  <si>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</si>
  <si>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</si>
  <si>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</si>
  <si>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</si>
  <si>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</si>
  <si>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</si>
  <si>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</si>
  <si>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</si>
  <si>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</si>
  <si>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</si>
  <si>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</si>
  <si>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</si>
  <si>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</si>
  <si>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</si>
  <si>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</si>
  <si>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</si>
  <si>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</si>
  <si>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</si>
  <si>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</si>
  <si>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</si>
  <si>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</si>
  <si>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</si>
  <si>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</si>
  <si>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</si>
  <si>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</si>
  <si>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</si>
  <si>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</si>
  <si>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</si>
  <si>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</si>
  <si>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</si>
  <si>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</si>
  <si>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</si>
  <si>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</si>
  <si>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</si>
  <si>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</si>
  <si>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</si>
  <si>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</si>
  <si>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</si>
  <si>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</si>
  <si>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</si>
  <si>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</si>
  <si>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</si>
  <si>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</si>
  <si>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</si>
  <si>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</si>
  <si>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</si>
  <si>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</si>
  <si>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</si>
  <si>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</si>
  <si>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</si>
  <si>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</si>
  <si>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</si>
  <si>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</si>
  <si>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</si>
  <si>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</si>
  <si>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</si>
  <si>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</si>
  <si>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</si>
  <si>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</si>
  <si>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</si>
  <si>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</si>
  <si>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</si>
  <si>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</si>
  <si>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</si>
  <si>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</si>
  <si>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</si>
  <si>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</si>
  <si>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</si>
  <si>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</si>
  <si>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</si>
  <si>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</si>
  <si>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</si>
  <si>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</si>
  <si>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</si>
  <si>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</si>
  <si>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</si>
  <si>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</si>
  <si>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</si>
  <si>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</si>
  <si>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</si>
  <si>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</si>
  <si>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</si>
  <si>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</si>
  <si>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</si>
  <si>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</si>
  <si>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</si>
  <si>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</si>
  <si>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</si>
  <si>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</si>
  <si>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</si>
  <si>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</si>
  <si>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</si>
  <si>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</si>
  <si>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</si>
  <si>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</si>
  <si>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</si>
  <si>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</si>
  <si>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</si>
  <si>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</si>
  <si>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</si>
  <si>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</si>
  <si>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</si>
  <si>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</si>
  <si>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</si>
  <si>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</si>
  <si>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</si>
  <si>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</si>
  <si>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</si>
  <si>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</si>
  <si>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</si>
  <si>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</si>
  <si>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</si>
  <si>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</si>
  <si>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</si>
  <si>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</si>
  <si>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</si>
  <si>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</si>
  <si>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</si>
  <si>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</si>
  <si>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</si>
  <si>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</si>
  <si>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</si>
  <si>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</si>
  <si>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</si>
  <si>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</si>
  <si>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</si>
  <si>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</si>
  <si>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</si>
  <si>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</si>
  <si>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</si>
  <si>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</si>
  <si>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</si>
  <si>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</si>
  <si>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</si>
  <si>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</si>
  <si>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</si>
  <si>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</si>
  <si>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</si>
  <si>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</si>
  <si>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</si>
  <si>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</si>
  <si>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</si>
  <si>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</si>
  <si>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</si>
  <si>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</si>
  <si>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</si>
  <si>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</si>
  <si>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</si>
  <si>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</si>
  <si>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</si>
  <si>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</si>
  <si>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</si>
  <si>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</si>
  <si>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</si>
  <si>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</si>
  <si>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</si>
  <si>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</si>
  <si>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</si>
  <si>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</si>
  <si>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</si>
  <si>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</si>
  <si>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</si>
  <si>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</si>
  <si>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</si>
  <si>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</si>
  <si>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</si>
  <si>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</si>
  <si>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</si>
  <si>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</si>
  <si>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</si>
  <si>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</si>
  <si>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</si>
  <si>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</si>
  <si>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</si>
  <si>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</si>
  <si>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</si>
  <si>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</si>
  <si>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</si>
  <si>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</si>
  <si>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</si>
  <si>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</si>
  <si>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</si>
  <si>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</si>
  <si>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</si>
  <si>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</si>
  <si>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</si>
  <si>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</si>
  <si>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</si>
  <si>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</si>
  <si>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</si>
  <si>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</si>
  <si>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</si>
  <si>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</si>
  <si>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</si>
  <si>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</si>
  <si>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</si>
  <si>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</si>
  <si>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</si>
  <si>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</si>
  <si>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</si>
  <si>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</si>
  <si>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</si>
  <si>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</si>
  <si>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</si>
  <si>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</si>
  <si>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</si>
  <si>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</si>
  <si>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</si>
  <si>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</si>
  <si>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</si>
  <si>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</si>
  <si>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</si>
  <si>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</si>
  <si>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</si>
  <si>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</si>
  <si>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</si>
  <si>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</si>
  <si>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</si>
  <si>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</si>
  <si>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</si>
  <si>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</si>
  <si>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</si>
  <si>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</si>
  <si>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</si>
  <si>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</si>
  <si>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</si>
  <si>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</si>
  <si>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</si>
  <si>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</si>
  <si>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</si>
  <si>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</si>
  <si>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</si>
  <si>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</si>
  <si>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</si>
  <si>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</si>
  <si>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</si>
  <si>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</si>
  <si>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</si>
  <si>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</si>
  <si>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</si>
  <si>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</si>
  <si>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</si>
  <si>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</si>
  <si>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</si>
  <si>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</si>
  <si>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</si>
  <si>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</si>
  <si>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</si>
  <si>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</si>
  <si>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</si>
  <si>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</si>
  <si>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</si>
  <si>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</si>
  <si>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</si>
  <si>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</si>
  <si>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</si>
  <si>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</si>
  <si>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</si>
  <si>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</si>
  <si>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</si>
  <si>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</si>
  <si>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</si>
  <si>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</si>
  <si>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</si>
  <si>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</si>
  <si>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</si>
  <si>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</si>
  <si>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</si>
  <si>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</si>
  <si>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</si>
  <si>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</si>
  <si>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</si>
  <si>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</si>
  <si>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</si>
  <si>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</si>
  <si>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</si>
  <si>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</si>
  <si>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</si>
  <si>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</si>
  <si>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</si>
  <si>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</si>
  <si>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</si>
  <si>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</si>
  <si>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</si>
  <si>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</si>
  <si>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</si>
  <si>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</si>
  <si>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</si>
  <si>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</si>
  <si>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</si>
  <si>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</si>
  <si>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</si>
  <si>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</si>
  <si>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</si>
  <si>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</si>
  <si>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</si>
  <si>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</si>
  <si>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</si>
  <si>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</si>
  <si>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</si>
  <si>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</si>
  <si>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</si>
  <si>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</si>
  <si>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</si>
  <si>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</si>
  <si>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</si>
  <si>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</si>
  <si>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</si>
  <si>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</si>
  <si>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</si>
  <si>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</si>
  <si>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</si>
  <si>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</si>
  <si>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</si>
  <si>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</si>
  <si>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</si>
  <si>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</si>
  <si>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</si>
  <si>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</si>
  <si>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</si>
  <si>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</si>
  <si>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</si>
  <si>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</si>
  <si>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</si>
  <si>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</si>
  <si>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</si>
  <si>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</si>
  <si>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</si>
  <si>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</si>
  <si>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</si>
  <si>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</si>
  <si>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</si>
  <si>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</si>
  <si>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</si>
  <si>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</si>
  <si>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</si>
  <si>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</si>
  <si>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</si>
  <si>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</si>
  <si>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</si>
  <si>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</si>
  <si>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</si>
  <si>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</si>
  <si>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</si>
  <si>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</si>
  <si>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</si>
  <si>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</si>
  <si>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</si>
  <si>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</si>
  <si>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</si>
  <si>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</si>
  <si>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</si>
  <si>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</si>
  <si>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</si>
  <si>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</si>
  <si>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</si>
  <si>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</si>
  <si>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</si>
  <si>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</si>
  <si>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</si>
  <si>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</si>
  <si>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</si>
  <si>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</si>
  <si>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</si>
  <si>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</si>
  <si>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</si>
  <si>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</si>
  <si>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</si>
  <si>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</si>
  <si>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</si>
  <si>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</si>
  <si>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</si>
  <si>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</si>
  <si>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</si>
  <si>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</si>
  <si>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</si>
  <si>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</si>
  <si>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</si>
  <si>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</si>
  <si>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</si>
  <si>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</si>
  <si>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</si>
  <si>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</si>
  <si>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</si>
  <si>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</si>
  <si>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</si>
  <si>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</si>
  <si>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</si>
  <si>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</si>
  <si>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</si>
  <si>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</si>
  <si>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</si>
  <si>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</si>
  <si>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</si>
  <si>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</si>
  <si>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</si>
  <si>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</si>
  <si>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</si>
  <si>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</si>
  <si>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</si>
  <si>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</si>
  <si>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</si>
  <si>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</si>
  <si>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</si>
  <si>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</si>
  <si>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</si>
  <si>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</si>
  <si>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</si>
  <si>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</si>
  <si>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</si>
  <si>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</si>
  <si>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</si>
  <si>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</si>
  <si>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</si>
  <si>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</si>
  <si>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</si>
  <si>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</si>
  <si>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</si>
  <si>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</si>
  <si>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</si>
  <si>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</si>
  <si>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</si>
  <si>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</si>
  <si>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</si>
  <si>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</si>
  <si>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</si>
  <si>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</si>
  <si>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</si>
  <si>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</si>
  <si>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</si>
  <si>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</si>
  <si>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</si>
  <si>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</si>
  <si>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</si>
  <si>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</si>
  <si>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</si>
  <si>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</si>
  <si>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</si>
  <si>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</si>
  <si>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</si>
  <si>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</si>
  <si>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</si>
  <si>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</si>
  <si>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</si>
  <si>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</si>
  <si>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</si>
  <si>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</si>
  <si>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</si>
  <si>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</si>
  <si>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</si>
  <si>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</si>
  <si>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</si>
  <si>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</si>
  <si>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</si>
  <si>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</si>
  <si>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</si>
  <si>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</si>
  <si>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</si>
  <si>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</si>
  <si>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</si>
  <si>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</si>
  <si>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</si>
  <si>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</si>
  <si>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</si>
  <si>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</si>
  <si>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</si>
  <si>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</si>
  <si>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</si>
  <si>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</si>
  <si>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</si>
  <si>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</si>
  <si>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</si>
  <si>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</si>
  <si>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</si>
  <si>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</si>
  <si>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</si>
  <si>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</si>
  <si>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</si>
  <si>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</si>
  <si>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</si>
  <si>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</si>
  <si>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</si>
  <si>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</si>
  <si>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</si>
  <si>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</si>
  <si>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</si>
  <si>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</si>
  <si>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</si>
  <si>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</si>
  <si>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</si>
  <si>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</si>
  <si>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</si>
  <si>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</si>
  <si>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</si>
  <si>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</si>
  <si>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</si>
  <si>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</si>
  <si>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</si>
  <si>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</si>
  <si>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</si>
  <si>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</si>
  <si>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</si>
  <si>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</si>
  <si>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</si>
  <si>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</si>
  <si>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</si>
  <si>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</si>
  <si>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</si>
  <si>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</si>
  <si>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</si>
  <si>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</si>
  <si>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</si>
  <si>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</si>
  <si>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</si>
  <si>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</si>
  <si>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</si>
  <si>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</si>
  <si>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</si>
  <si>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</si>
  <si>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</si>
  <si>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</si>
  <si>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</si>
  <si>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</si>
  <si>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</si>
  <si>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</si>
  <si>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</si>
  <si>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</si>
  <si>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</si>
  <si>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</si>
  <si>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</si>
  <si>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</si>
  <si>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</si>
  <si>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</si>
  <si>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</si>
  <si>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</si>
  <si>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</si>
  <si>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</si>
  <si>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</si>
  <si>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</si>
  <si>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</si>
  <si>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</si>
  <si>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</si>
  <si>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</si>
  <si>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</si>
  <si>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</si>
  <si>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</si>
  <si>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</si>
  <si>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</si>
  <si>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</si>
  <si>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</si>
  <si>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</si>
  <si>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</si>
  <si>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</si>
  <si>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</si>
  <si>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</si>
  <si>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</si>
  <si>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</si>
  <si>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</si>
  <si>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</si>
  <si>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</si>
  <si>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</si>
  <si>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</si>
  <si>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</si>
  <si>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</si>
  <si>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</si>
  <si>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</si>
  <si>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</si>
  <si>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</si>
  <si>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</si>
  <si>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</si>
  <si>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</si>
  <si>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</si>
  <si>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</si>
  <si>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</si>
  <si>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</si>
  <si>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</si>
  <si>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</si>
  <si>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</si>
  <si>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</si>
  <si>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</si>
  <si>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</si>
  <si>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</si>
  <si>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</si>
  <si>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</si>
  <si>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</si>
  <si>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</si>
  <si>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</si>
  <si>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</si>
  <si>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</si>
  <si>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</si>
  <si>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</si>
  <si>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</si>
  <si>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</si>
  <si>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</si>
  <si>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</si>
  <si>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</si>
  <si>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</si>
  <si>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</si>
  <si>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</si>
  <si>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</si>
  <si>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</si>
  <si>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</si>
  <si>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</si>
  <si>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</si>
  <si>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</si>
  <si>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</si>
  <si>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</si>
  <si>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</si>
  <si>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</si>
  <si>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</si>
  <si>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</si>
  <si>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</si>
  <si>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</si>
  <si>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</si>
  <si>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</si>
  <si>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</si>
  <si>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</si>
  <si>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</si>
  <si>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</si>
  <si>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</si>
  <si>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</si>
  <si>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</si>
  <si>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</si>
  <si>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</si>
  <si>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</si>
  <si>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</si>
  <si>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</si>
  <si>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</si>
  <si>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</si>
  <si>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</si>
  <si>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</si>
  <si>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</si>
  <si>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</si>
  <si>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</si>
  <si>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</si>
  <si>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</si>
  <si>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</si>
  <si>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</si>
  <si>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</si>
  <si>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</si>
  <si>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</si>
  <si>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</si>
  <si>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</si>
  <si>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</si>
  <si>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</si>
  <si>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</si>
  <si>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</si>
  <si>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</si>
  <si>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</si>
  <si>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</si>
  <si>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</si>
  <si>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</si>
  <si>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</si>
  <si>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</si>
  <si>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</si>
  <si>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</si>
  <si>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</si>
  <si>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</si>
  <si>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</si>
  <si>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</si>
  <si>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</si>
  <si>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</si>
  <si>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</si>
  <si>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</si>
  <si>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</si>
  <si>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</si>
  <si>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</si>
  <si>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</si>
  <si>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</si>
  <si>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</si>
  <si>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</si>
  <si>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</si>
  <si>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</si>
  <si>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</si>
  <si>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</si>
  <si>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</si>
  <si>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</si>
  <si>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</si>
  <si>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</si>
  <si>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</si>
  <si>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</si>
  <si>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</si>
  <si>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</si>
  <si>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</si>
  <si>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</si>
  <si>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</si>
  <si>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</si>
  <si>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</si>
  <si>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</si>
  <si>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</si>
  <si>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</si>
  <si>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</si>
  <si>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</si>
  <si>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</si>
  <si>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</si>
  <si>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</si>
  <si>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</si>
  <si>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</si>
  <si>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</si>
  <si>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</si>
  <si>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</si>
  <si>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</si>
  <si>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</si>
  <si>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</si>
  <si>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</si>
  <si>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</si>
  <si>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</si>
  <si>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</si>
  <si>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</si>
  <si>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</si>
  <si>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</si>
  <si>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</si>
  <si>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</si>
  <si>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</si>
  <si>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</si>
  <si>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</si>
  <si>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</si>
  <si>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</si>
  <si>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</si>
  <si>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</si>
  <si>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</si>
  <si>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</si>
  <si>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</si>
  <si>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</si>
  <si>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</si>
  <si>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</si>
  <si>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</si>
  <si>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</si>
  <si>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</si>
  <si>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</si>
  <si>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</si>
  <si>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</si>
  <si>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</si>
  <si>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</si>
  <si>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</si>
  <si>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</si>
  <si>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</si>
  <si>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</si>
  <si>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</si>
  <si>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</si>
  <si>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</si>
  <si>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</si>
  <si>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</si>
  <si>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</si>
  <si>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</si>
  <si>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</si>
  <si>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</si>
  <si>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</si>
  <si>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</si>
  <si>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</si>
  <si>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</si>
  <si>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</si>
  <si>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</si>
  <si>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</si>
  <si>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</si>
  <si>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</si>
  <si>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</si>
  <si>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</si>
  <si>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</si>
  <si>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</si>
  <si>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</si>
  <si>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</si>
  <si>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</si>
  <si>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</si>
  <si>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</si>
  <si>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</si>
  <si>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</si>
  <si>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</si>
  <si>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</si>
  <si>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</si>
  <si>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</si>
  <si>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</si>
  <si>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</si>
  <si>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</si>
  <si>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</si>
  <si>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</si>
  <si>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</si>
  <si>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</si>
  <si>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</si>
  <si>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</si>
  <si>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</si>
  <si>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</si>
  <si>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</si>
  <si>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</si>
  <si>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</si>
  <si>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</si>
  <si>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</si>
  <si>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</si>
  <si>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</si>
  <si>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</si>
  <si>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</si>
  <si>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</si>
  <si>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</si>
  <si>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</si>
  <si>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</si>
  <si>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</si>
  <si>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</si>
  <si>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</si>
  <si>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</si>
  <si>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</si>
  <si>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</si>
  <si>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</si>
  <si>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</si>
  <si>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</si>
  <si>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</si>
  <si>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</si>
  <si>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</si>
  <si>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</si>
  <si>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</si>
  <si>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</si>
  <si>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</si>
  <si>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</si>
  <si>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</si>
  <si>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</si>
  <si>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</si>
  <si>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</si>
  <si>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</si>
  <si>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</si>
  <si>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</si>
  <si>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</si>
  <si>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</si>
  <si>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</si>
  <si>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</si>
  <si>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</si>
  <si>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</si>
  <si>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</si>
  <si>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</si>
  <si>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</si>
  <si>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</si>
  <si>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</si>
  <si>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</si>
  <si>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</si>
  <si>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</si>
  <si>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</si>
  <si>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</si>
  <si>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</si>
  <si>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</si>
  <si>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</si>
  <si>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</si>
  <si>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</si>
  <si>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</si>
  <si>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</si>
  <si>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</si>
  <si>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</si>
  <si>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</si>
  <si>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</si>
  <si>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</si>
  <si>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</si>
  <si>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</si>
  <si>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</si>
  <si>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</si>
  <si>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</si>
  <si>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</si>
  <si>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</si>
  <si>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</si>
  <si>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</si>
  <si>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</si>
  <si>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</si>
  <si>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</si>
  <si>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</si>
  <si>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</si>
  <si>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</si>
  <si>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</si>
  <si>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</si>
  <si>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</si>
  <si>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</si>
  <si>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</si>
  <si>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</si>
  <si>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</si>
  <si>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</si>
  <si>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</si>
  <si>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</si>
  <si>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</si>
  <si>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</si>
  <si>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</si>
  <si>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</si>
  <si>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</si>
  <si>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</si>
  <si>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</si>
  <si>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</si>
  <si>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</si>
  <si>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</si>
  <si>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</si>
  <si>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</si>
  <si>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</si>
  <si>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</si>
  <si>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</si>
  <si>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</si>
  <si>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</si>
  <si>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</si>
  <si>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</si>
  <si>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</si>
  <si>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</si>
  <si>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</si>
  <si>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</si>
  <si>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</si>
  <si>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</si>
  <si>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</si>
  <si>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</si>
  <si>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</si>
  <si>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</si>
  <si>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</si>
  <si>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</si>
  <si>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</si>
  <si>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</si>
  <si>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</si>
  <si>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</si>
  <si>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</si>
  <si>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</si>
  <si>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</si>
  <si>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</si>
  <si>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</si>
  <si>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</si>
  <si>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</si>
  <si>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</si>
  <si>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</si>
  <si>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</si>
  <si>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</si>
  <si>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</si>
  <si>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</si>
  <si>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</si>
  <si>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</si>
  <si>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</si>
  <si>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</si>
  <si>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</si>
  <si>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</si>
  <si>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</si>
  <si>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</si>
  <si>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</si>
  <si>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</si>
  <si>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</si>
  <si>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</si>
  <si>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</si>
  <si>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</si>
  <si>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</si>
  <si>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</si>
  <si>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</si>
  <si>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</si>
  <si>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</si>
  <si>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</si>
  <si>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</si>
  <si>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</si>
  <si>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</si>
  <si>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</si>
  <si>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</si>
  <si>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</si>
  <si>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</si>
  <si>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</si>
  <si>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</si>
  <si>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</si>
  <si>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</si>
  <si>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</si>
  <si>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</si>
  <si>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</si>
  <si>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</si>
  <si>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</si>
  <si>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</si>
  <si>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</si>
  <si>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</si>
  <si>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</si>
  <si>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</si>
  <si>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</si>
  <si>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</si>
  <si>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</si>
  <si>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</si>
  <si>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</si>
  <si>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</si>
  <si>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</si>
  <si>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</si>
  <si>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</si>
  <si>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</si>
  <si>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</si>
  <si>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</si>
  <si>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</si>
  <si>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</si>
  <si>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</si>
  <si>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</si>
  <si>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</si>
  <si>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</si>
  <si>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</si>
  <si>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</si>
  <si>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</si>
  <si>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</si>
  <si>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</si>
  <si>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</si>
  <si>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</si>
  <si>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</si>
  <si>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</si>
  <si>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</si>
  <si>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</si>
  <si>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</si>
  <si>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</si>
  <si>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</si>
  <si>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</si>
  <si>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</si>
  <si>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</si>
  <si>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</si>
  <si>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</si>
  <si>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</si>
  <si>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</si>
  <si>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</si>
  <si>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</si>
  <si>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</si>
  <si>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</si>
  <si>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</si>
  <si>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</si>
  <si>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</si>
  <si>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</si>
  <si>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</si>
  <si>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</si>
  <si>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</si>
  <si>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</si>
  <si>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</si>
  <si>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</si>
  <si>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</si>
  <si>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</si>
  <si>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</si>
  <si>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</si>
  <si>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</si>
  <si>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</si>
  <si>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</si>
  <si>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</si>
  <si>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</si>
  <si>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</si>
  <si>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</si>
  <si>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</si>
  <si>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</si>
  <si>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</si>
  <si>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</si>
  <si>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</si>
  <si>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</si>
  <si>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</si>
  <si>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</si>
  <si>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</si>
  <si>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</si>
  <si>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</si>
  <si>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</si>
  <si>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</si>
  <si>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</si>
  <si>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</si>
  <si>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</si>
  <si>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</si>
  <si>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</si>
  <si>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</si>
  <si>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</si>
  <si>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</si>
  <si>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</si>
  <si>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</si>
  <si>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</si>
  <si>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</si>
  <si>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</si>
  <si>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</si>
  <si>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</si>
  <si>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</si>
  <si>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</si>
  <si>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</si>
  <si>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</si>
  <si>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</si>
  <si>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</si>
  <si>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</si>
  <si>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</si>
  <si>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</si>
  <si>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</si>
  <si>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</si>
  <si>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</si>
  <si>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</si>
  <si>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</si>
  <si>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</si>
  <si>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</si>
  <si>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</si>
  <si>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</si>
  <si>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</si>
  <si>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</si>
  <si>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</si>
  <si>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</si>
  <si>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</si>
  <si>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</si>
  <si>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</si>
  <si>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</si>
  <si>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</si>
  <si>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</si>
  <si>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</si>
  <si>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</si>
  <si>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</si>
  <si>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</si>
  <si>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</si>
  <si>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</si>
  <si>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</si>
  <si>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</si>
  <si>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</si>
  <si>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</si>
  <si>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</si>
  <si>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</si>
  <si>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</si>
  <si>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</si>
  <si>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</si>
  <si>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</si>
  <si>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</si>
  <si>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</si>
  <si>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</si>
  <si>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</si>
  <si>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</si>
  <si>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</si>
  <si>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</si>
  <si>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</si>
  <si>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</si>
  <si>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</si>
  <si>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</si>
  <si>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</si>
  <si>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</si>
  <si>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</si>
  <si>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</si>
  <si>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</si>
  <si>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</si>
  <si>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</si>
  <si>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</si>
  <si>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</si>
  <si>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</si>
  <si>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</si>
  <si>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</si>
  <si>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</si>
  <si>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</si>
  <si>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</si>
  <si>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</si>
  <si>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</si>
  <si>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</si>
  <si>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</si>
  <si>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</si>
  <si>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</si>
  <si>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</si>
  <si>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</si>
  <si>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</si>
  <si>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</si>
  <si>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</si>
  <si>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</si>
  <si>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</si>
  <si>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</si>
  <si>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</si>
  <si>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</si>
  <si>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</si>
  <si>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</si>
  <si>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</si>
  <si>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</si>
  <si>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</si>
  <si>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</si>
  <si>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</si>
  <si>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</si>
  <si>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</si>
  <si>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</si>
  <si>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</si>
  <si>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</si>
  <si>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</si>
  <si>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</si>
  <si>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</si>
  <si>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</si>
  <si>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</si>
  <si>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</si>
  <si>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</si>
  <si>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</si>
  <si>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</si>
  <si>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</si>
  <si>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</si>
  <si>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</si>
  <si>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</si>
  <si>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</si>
  <si>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</si>
  <si>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</si>
  <si>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</si>
  <si>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</si>
  <si>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</si>
  <si>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</si>
  <si>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</si>
  <si>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</si>
  <si>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</si>
  <si>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</si>
  <si>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</si>
  <si>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</si>
  <si>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</si>
  <si>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</si>
  <si>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</si>
  <si>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</si>
  <si>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</si>
  <si>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</si>
  <si>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</si>
  <si>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</si>
  <si>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</si>
  <si>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</si>
  <si>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</si>
  <si>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</si>
  <si>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</si>
  <si>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</si>
  <si>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</si>
  <si>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</si>
  <si>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</si>
  <si>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</si>
  <si>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</si>
  <si>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</si>
  <si>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</si>
  <si>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</si>
  <si>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</si>
  <si>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</si>
  <si>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</si>
  <si>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</si>
  <si>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</si>
  <si>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</si>
  <si>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</si>
  <si>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</si>
  <si>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</si>
  <si>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</si>
  <si>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</si>
  <si>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</si>
  <si>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</si>
  <si>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</si>
  <si>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</si>
  <si>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</si>
  <si>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</si>
  <si>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</si>
  <si>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</si>
  <si>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</si>
  <si>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</si>
  <si>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</si>
  <si>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</si>
  <si>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</si>
  <si>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</si>
  <si>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</si>
  <si>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</si>
  <si>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</si>
  <si>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</si>
  <si>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</si>
  <si>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</si>
  <si>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</si>
  <si>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</si>
  <si>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</si>
  <si>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</si>
  <si>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</si>
  <si>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</si>
  <si>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</si>
  <si>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</si>
  <si>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</si>
  <si>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</si>
  <si>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</si>
  <si>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</si>
  <si>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</si>
  <si>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</si>
  <si>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</si>
  <si>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</si>
  <si>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</si>
  <si>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</si>
  <si>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</si>
  <si>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</si>
  <si>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</si>
  <si>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</si>
  <si>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</si>
  <si>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</si>
  <si>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</si>
  <si>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</si>
  <si>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</si>
  <si>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</si>
  <si>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</si>
  <si>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</si>
  <si>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</si>
  <si>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</si>
  <si>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</si>
  <si>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</si>
  <si>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</si>
  <si>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</si>
  <si>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</si>
  <si>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</si>
  <si>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</si>
  <si>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</si>
  <si>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</si>
  <si>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</si>
  <si>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</si>
  <si>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</si>
  <si>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</si>
  <si>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</si>
  <si>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</si>
  <si>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</si>
  <si>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</si>
  <si>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</si>
  <si>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</si>
  <si>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</si>
  <si>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</si>
  <si>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</si>
  <si>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</si>
  <si>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</si>
  <si>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</si>
  <si>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</si>
  <si>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</si>
  <si>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</si>
  <si>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</si>
  <si>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</si>
  <si>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</si>
  <si>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</si>
  <si>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</si>
  <si>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</si>
  <si>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</si>
  <si>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</si>
  <si>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</si>
  <si>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</si>
  <si>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</si>
  <si>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</si>
  <si>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</si>
  <si>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</si>
  <si>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</si>
  <si>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</si>
  <si>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</si>
  <si>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</si>
  <si>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</si>
  <si>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</si>
  <si>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</si>
  <si>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</si>
  <si>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</si>
  <si>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</si>
  <si>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</si>
  <si>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</si>
  <si>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</si>
  <si>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</si>
  <si>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</si>
  <si>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</si>
  <si>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</si>
  <si>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</si>
  <si>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</si>
  <si>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</si>
  <si>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</si>
  <si>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</si>
  <si>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</si>
  <si>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</si>
  <si>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</si>
  <si>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</si>
  <si>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</si>
  <si>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</si>
  <si>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</si>
  <si>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</si>
  <si>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</si>
  <si>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</si>
  <si>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</si>
  <si>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</si>
  <si>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</si>
  <si>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</si>
  <si>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</si>
  <si>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</si>
  <si>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</si>
  <si>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</si>
  <si>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</si>
  <si>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</si>
  <si>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</si>
  <si>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</si>
  <si>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</si>
  <si>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</si>
  <si>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</si>
  <si>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</si>
  <si>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</si>
  <si>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</si>
  <si>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</si>
  <si>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</si>
  <si>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</si>
  <si>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</si>
  <si>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</si>
  <si>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</si>
  <si>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</si>
  <si>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</si>
  <si>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</si>
  <si>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</si>
  <si>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</si>
  <si>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</si>
  <si>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</si>
  <si>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</si>
  <si>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</si>
  <si>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</si>
  <si>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</si>
  <si>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</si>
  <si>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</si>
  <si>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</si>
  <si>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</si>
  <si>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</si>
  <si>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</si>
  <si>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</si>
  <si>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</si>
  <si>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</si>
  <si>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</si>
  <si>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</si>
  <si>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</si>
  <si>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</si>
  <si>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</si>
  <si>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</si>
  <si>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</si>
  <si>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</si>
  <si>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</si>
  <si>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</si>
  <si>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</si>
  <si>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</si>
  <si>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</si>
  <si>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</si>
  <si>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</si>
  <si>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</si>
  <si>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</si>
  <si>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</si>
  <si>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</si>
  <si>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</si>
  <si>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</si>
  <si>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</si>
  <si>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</si>
  <si>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</si>
  <si>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</si>
  <si>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</si>
  <si>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</si>
  <si>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</si>
  <si>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</si>
  <si>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</si>
  <si>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</si>
  <si>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</si>
  <si>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</si>
  <si>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</si>
  <si>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</si>
  <si>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</si>
  <si>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</si>
  <si>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</si>
  <si>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</si>
  <si>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</si>
  <si>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</si>
  <si>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</si>
  <si>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</si>
  <si>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</si>
  <si>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</si>
  <si>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</si>
  <si>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</si>
  <si>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</si>
  <si>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</si>
  <si>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</si>
  <si>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</si>
  <si>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</si>
  <si>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</si>
  <si>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</si>
  <si>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</si>
  <si>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</si>
  <si>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</si>
  <si>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</si>
  <si>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</si>
  <si>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</si>
  <si>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</si>
  <si>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</si>
  <si>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</si>
  <si>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</si>
  <si>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</si>
  <si>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</si>
  <si>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</si>
  <si>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</si>
  <si>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</si>
  <si>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</si>
  <si>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</si>
  <si>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</si>
  <si>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</si>
  <si>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</si>
  <si>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</si>
  <si>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</si>
  <si>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</si>
  <si>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</si>
  <si>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</si>
  <si>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</si>
  <si>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</si>
  <si>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</si>
  <si>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</si>
  <si>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</si>
  <si>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</si>
  <si>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</si>
  <si>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</si>
  <si>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</si>
  <si>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</si>
  <si>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</si>
  <si>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</si>
  <si>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</si>
  <si>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</si>
  <si>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</si>
  <si>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</si>
  <si>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</si>
  <si>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</si>
  <si>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</si>
  <si>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</si>
  <si>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</si>
  <si>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</si>
  <si>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</si>
  <si>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</si>
  <si>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</si>
  <si>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</si>
  <si>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</si>
  <si>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</si>
  <si>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</si>
  <si>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</si>
  <si>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</si>
  <si>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</si>
  <si>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</si>
  <si>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</si>
  <si>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</si>
  <si>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</si>
  <si>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</si>
  <si>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</si>
  <si>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</si>
  <si>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</si>
  <si>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</si>
  <si>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</si>
  <si>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</si>
  <si>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</si>
  <si>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</si>
  <si>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</si>
  <si>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</si>
  <si>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</si>
  <si>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</si>
  <si>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</si>
  <si>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</si>
  <si>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</si>
  <si>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</si>
  <si>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</si>
  <si>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</si>
  <si>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</si>
  <si>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</si>
  <si>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</si>
  <si>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</si>
  <si>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</si>
  <si>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</si>
  <si>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</si>
  <si>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</si>
  <si>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</si>
  <si>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</si>
  <si>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</si>
  <si>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</si>
  <si>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</si>
  <si>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</si>
  <si>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</si>
  <si>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</si>
  <si>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</si>
  <si>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</si>
  <si>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</si>
  <si>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</si>
  <si>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</si>
  <si>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</si>
  <si>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</si>
  <si>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</si>
  <si>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</si>
  <si>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</si>
  <si>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</si>
  <si>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</si>
  <si>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</si>
  <si>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</si>
  <si>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</si>
  <si>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</si>
  <si>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</si>
  <si>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</si>
  <si>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</si>
  <si>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</si>
  <si>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</si>
  <si>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</si>
  <si>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</si>
  <si>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</si>
  <si>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</si>
  <si>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</si>
  <si>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</si>
  <si>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</si>
  <si>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</si>
  <si>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</si>
  <si>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</si>
  <si>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</si>
  <si>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</si>
  <si>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</si>
  <si>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</si>
  <si>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</si>
  <si>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</si>
  <si>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</si>
  <si>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</si>
  <si>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</si>
  <si>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</si>
  <si>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</si>
  <si>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</si>
  <si>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</si>
  <si>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</si>
  <si>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</si>
  <si>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</si>
  <si>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</si>
  <si>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</si>
  <si>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</si>
  <si>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</si>
  <si>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</si>
  <si>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</si>
  <si>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</si>
  <si>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</si>
  <si>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</si>
  <si>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</si>
  <si>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</si>
  <si>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</si>
  <si>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</si>
  <si>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</si>
  <si>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</si>
  <si>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</si>
  <si>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</si>
  <si>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</si>
  <si>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</si>
  <si>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</si>
  <si>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</si>
  <si>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</si>
  <si>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</si>
  <si>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</si>
  <si>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</si>
  <si>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</si>
  <si>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</si>
  <si>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</si>
  <si>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</si>
  <si>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</si>
  <si>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</si>
  <si>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</si>
  <si>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</si>
  <si>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</si>
  <si>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</si>
  <si>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</si>
  <si>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</si>
  <si>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</si>
  <si>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</si>
  <si>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</si>
  <si>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</si>
  <si>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</si>
  <si>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</si>
  <si>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</si>
  <si>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</si>
  <si>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</si>
  <si>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</si>
  <si>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</si>
  <si>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</si>
  <si>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</si>
  <si>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</si>
  <si>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</si>
  <si>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</si>
  <si>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</si>
  <si>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</si>
  <si>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</si>
  <si>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</si>
  <si>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</si>
  <si>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</si>
  <si>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</si>
  <si>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</si>
  <si>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</si>
  <si>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</si>
  <si>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</si>
  <si>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</si>
  <si>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</si>
  <si>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</si>
  <si>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</si>
  <si>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</si>
  <si>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</si>
  <si>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</si>
  <si>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</si>
  <si>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</si>
  <si>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</si>
  <si>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</si>
  <si>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</si>
  <si>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</si>
  <si>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</si>
  <si>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</si>
  <si>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</si>
  <si>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</si>
  <si>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</si>
  <si>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</si>
  <si>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</si>
  <si>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</si>
  <si>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</si>
  <si>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</si>
  <si>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</si>
  <si>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</si>
  <si>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</si>
  <si>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</si>
  <si>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</si>
  <si>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</si>
  <si>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</si>
  <si>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</si>
  <si>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</si>
  <si>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</si>
  <si>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</si>
  <si>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</si>
  <si>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</si>
  <si>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</si>
  <si>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</si>
  <si>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</si>
  <si>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</si>
  <si>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</si>
  <si>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</si>
  <si>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</si>
  <si>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</si>
  <si>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</si>
  <si>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</si>
  <si>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</si>
  <si>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</si>
  <si>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</si>
  <si>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</si>
  <si>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</si>
  <si>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</si>
  <si>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</si>
  <si>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</si>
  <si>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</si>
  <si>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</si>
  <si>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</si>
  <si>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</si>
  <si>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</si>
  <si>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</si>
  <si>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</si>
  <si>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</si>
  <si>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</si>
  <si>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</si>
  <si>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</si>
  <si>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</si>
  <si>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</si>
  <si>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</si>
  <si>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</si>
  <si>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</si>
  <si>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</si>
  <si>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</si>
  <si>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</si>
  <si>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</si>
  <si>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</si>
  <si>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</si>
  <si>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</si>
  <si>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</si>
  <si>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</si>
  <si>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</si>
  <si>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</si>
  <si>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</si>
  <si>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</si>
  <si>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</si>
  <si>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</si>
  <si>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</si>
  <si>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</si>
  <si>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</si>
  <si>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</si>
  <si>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</si>
  <si>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</si>
  <si>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</si>
  <si>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</si>
  <si>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</si>
  <si>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</si>
  <si>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</si>
  <si>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</si>
  <si>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</si>
  <si>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</si>
  <si>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</si>
  <si>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</si>
  <si>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</si>
  <si>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</si>
  <si>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</si>
  <si>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</si>
  <si>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</si>
  <si>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</si>
  <si>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</si>
  <si>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</si>
  <si>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</si>
  <si>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</si>
  <si>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</si>
  <si>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</si>
  <si>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</si>
  <si>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</si>
  <si>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</si>
  <si>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</si>
  <si>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</si>
  <si>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</si>
  <si>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</si>
  <si>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</si>
  <si>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</si>
  <si>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</si>
  <si>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</si>
  <si>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</si>
  <si>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</si>
  <si>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</si>
  <si>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</si>
  <si>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</si>
  <si>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</si>
  <si>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</si>
  <si>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</si>
  <si>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</si>
  <si>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</si>
  <si>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</si>
  <si>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</si>
  <si>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</si>
  <si>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</si>
  <si>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</si>
  <si>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</si>
  <si>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</si>
  <si>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</si>
  <si>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</si>
  <si>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</si>
  <si>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</si>
  <si>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</si>
  <si>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</si>
  <si>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</si>
  <si>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</si>
  <si>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</si>
  <si>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</si>
  <si>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</si>
  <si>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</si>
  <si>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</si>
  <si>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</si>
  <si>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</si>
  <si>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</si>
  <si>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</si>
  <si>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</si>
  <si>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</si>
  <si>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</si>
  <si>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</si>
  <si>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</si>
  <si>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</si>
  <si>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</si>
  <si>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</si>
  <si>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</si>
  <si>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</si>
  <si>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</si>
  <si>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</si>
  <si>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</si>
  <si>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</si>
  <si>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</si>
  <si>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</si>
  <si>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</si>
  <si>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</si>
  <si>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</si>
  <si>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</si>
  <si>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</si>
  <si>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</si>
  <si>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</si>
  <si>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</si>
  <si>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</si>
  <si>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</si>
  <si>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</si>
  <si>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</si>
  <si>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</si>
  <si>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</si>
  <si>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</si>
  <si>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</si>
  <si>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</si>
  <si>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</si>
  <si>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</si>
  <si>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</si>
  <si>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</si>
  <si>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</si>
  <si>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</si>
  <si>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</si>
  <si>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</si>
  <si>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</si>
  <si>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</si>
  <si>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</si>
  <si>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</si>
  <si>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</si>
  <si>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</si>
  <si>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</si>
  <si>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</si>
  <si>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</si>
  <si>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</si>
  <si>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</si>
  <si>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</si>
  <si>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</si>
  <si>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</si>
  <si>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</si>
  <si>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</si>
  <si>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</si>
  <si>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</si>
  <si>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</si>
  <si>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</si>
  <si>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</si>
  <si>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</si>
  <si>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</si>
  <si>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</si>
  <si>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</si>
  <si>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</si>
  <si>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</si>
  <si>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</si>
  <si>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</si>
  <si>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</si>
  <si>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</si>
  <si>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</si>
  <si>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</si>
  <si>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</si>
  <si>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</si>
  <si>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</si>
  <si>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</si>
  <si>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</si>
  <si>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</si>
  <si>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</si>
  <si>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</si>
  <si>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</si>
  <si>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</si>
  <si>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</si>
  <si>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</si>
  <si>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</si>
  <si>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</si>
  <si>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</si>
  <si>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</si>
  <si>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</si>
  <si>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</si>
  <si>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</si>
  <si>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</si>
  <si>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</si>
  <si>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</si>
  <si>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</si>
  <si>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</si>
  <si>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</si>
  <si>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</si>
  <si>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</si>
  <si>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</si>
  <si>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</si>
  <si>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</si>
  <si>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</si>
  <si>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</si>
  <si>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</si>
  <si>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</si>
  <si>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</si>
  <si>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</si>
  <si>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</si>
  <si>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</si>
  <si>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</si>
  <si>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</si>
  <si>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</si>
  <si>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</si>
  <si>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</si>
  <si>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</si>
  <si>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</si>
  <si>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</si>
  <si>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</si>
  <si>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</si>
  <si>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</si>
  <si>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</si>
  <si>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</si>
  <si>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</si>
  <si>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</si>
  <si>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</si>
  <si>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</si>
  <si>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</si>
  <si>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</si>
  <si>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</si>
  <si>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</si>
  <si>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</si>
  <si>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</si>
  <si>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</si>
  <si>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</si>
  <si>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</si>
  <si>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</si>
  <si>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</si>
  <si>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</si>
  <si>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</si>
  <si>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</si>
  <si>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</si>
  <si>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</si>
  <si>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</si>
  <si>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</si>
  <si>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</si>
  <si>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</si>
  <si>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</si>
  <si>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</si>
  <si>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</si>
  <si>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</si>
  <si>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</si>
  <si>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</si>
  <si>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</si>
  <si>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</si>
  <si>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</si>
  <si>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</si>
  <si>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</si>
  <si>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</si>
  <si>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</si>
  <si>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</si>
  <si>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</si>
  <si>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</si>
  <si>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</si>
  <si>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</si>
  <si>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</si>
  <si>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</si>
  <si>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</si>
  <si>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</si>
  <si>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</si>
  <si>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</si>
  <si>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</si>
  <si>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</si>
  <si>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</si>
  <si>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</si>
  <si>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</si>
  <si>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</si>
  <si>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</si>
  <si>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</si>
  <si>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</si>
  <si>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</si>
  <si>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</si>
  <si>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</si>
  <si>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</si>
  <si>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</si>
  <si>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</si>
  <si>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</si>
  <si>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</si>
  <si>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</si>
  <si>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</si>
  <si>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</si>
  <si>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</si>
  <si>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</si>
  <si>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</si>
  <si>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</si>
  <si>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</si>
  <si>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</si>
  <si>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</si>
  <si>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</si>
  <si>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</si>
  <si>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</si>
  <si>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</si>
  <si>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</si>
  <si>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</si>
  <si>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</si>
  <si>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</si>
  <si>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</si>
  <si>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</si>
  <si>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</si>
  <si>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</si>
  <si>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</si>
  <si>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</si>
  <si>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</si>
  <si>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</si>
  <si>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</si>
  <si>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</si>
  <si>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</si>
  <si>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</si>
  <si>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</si>
  <si>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</si>
  <si>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</si>
  <si>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</si>
  <si>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</si>
  <si>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</si>
  <si>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</si>
  <si>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</si>
  <si>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</si>
  <si>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</si>
  <si>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</si>
  <si>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</si>
  <si>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</si>
  <si>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</si>
  <si>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</si>
  <si>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</si>
  <si>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</si>
  <si>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</si>
  <si>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</si>
  <si>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</si>
  <si>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</si>
  <si>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</si>
  <si>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</si>
  <si>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</si>
  <si>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</si>
  <si>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</si>
  <si>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</si>
  <si>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</si>
  <si>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</si>
  <si>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</si>
  <si>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</si>
  <si>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</si>
  <si>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</si>
  <si>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</si>
  <si>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</si>
  <si>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</si>
  <si>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</si>
  <si>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</si>
  <si>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</si>
  <si>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</si>
  <si>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</si>
  <si>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</si>
  <si>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</si>
  <si>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</si>
  <si>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</si>
  <si>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</si>
  <si>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</si>
  <si>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</si>
  <si>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</si>
  <si>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</si>
  <si>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</si>
  <si>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</si>
  <si>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</si>
  <si>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</si>
  <si>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</si>
  <si>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</si>
  <si>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</si>
  <si>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</si>
  <si>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</si>
  <si>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</si>
  <si>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</si>
  <si>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</si>
  <si>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</si>
  <si>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</si>
  <si>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</si>
  <si>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</si>
  <si>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</si>
  <si>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</si>
  <si>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</si>
  <si>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</si>
  <si>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</si>
  <si>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</si>
  <si>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</si>
  <si>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</si>
  <si>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</si>
  <si>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</si>
  <si>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</si>
  <si>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</si>
  <si>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</si>
  <si>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</si>
  <si>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</si>
  <si>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</si>
  <si>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</si>
  <si>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</si>
  <si>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</si>
  <si>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</si>
  <si>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</si>
  <si>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</si>
  <si>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</si>
  <si>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</si>
  <si>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</si>
  <si>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</si>
  <si>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</si>
  <si>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</si>
  <si>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</si>
  <si>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</si>
  <si>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</si>
  <si>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</si>
  <si>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</si>
  <si>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</si>
  <si>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</si>
  <si>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</si>
  <si>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</si>
  <si>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</si>
  <si>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</si>
  <si>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</si>
  <si>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</si>
  <si>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</si>
  <si>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</si>
  <si>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</si>
  <si>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</si>
  <si>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</si>
  <si>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</si>
  <si>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</si>
  <si>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</si>
  <si>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</si>
  <si>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</si>
  <si>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</si>
  <si>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</si>
  <si>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</si>
  <si>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</si>
  <si>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</si>
  <si>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</si>
  <si>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</si>
  <si>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</si>
  <si>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</si>
  <si>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</si>
  <si>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</si>
  <si>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</si>
  <si>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</si>
  <si>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</si>
  <si>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</si>
  <si>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</si>
  <si>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</si>
  <si>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</si>
  <si>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</si>
  <si>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</si>
  <si>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</si>
  <si>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</si>
  <si>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</si>
  <si>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</si>
  <si>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</si>
  <si>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</si>
  <si>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</si>
  <si>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</si>
  <si>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</si>
  <si>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</si>
  <si>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</si>
  <si>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</si>
  <si>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</si>
  <si>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</si>
  <si>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</si>
  <si>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</si>
  <si>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</si>
  <si>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</si>
  <si>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</si>
  <si>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</si>
  <si>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</si>
  <si>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</si>
  <si>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</si>
  <si>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</si>
  <si>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</si>
  <si>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</si>
  <si>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</si>
  <si>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</si>
  <si>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</si>
  <si>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</si>
  <si>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</si>
  <si>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</si>
  <si>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</si>
  <si>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</si>
  <si>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</si>
  <si>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</si>
  <si>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</si>
  <si>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</si>
  <si>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</si>
  <si>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</si>
  <si>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</si>
  <si>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</si>
  <si>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</si>
  <si>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</si>
  <si>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</si>
  <si>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</si>
  <si>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</si>
  <si>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</si>
  <si>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</si>
  <si>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</si>
  <si>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</si>
  <si>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</si>
  <si>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</si>
  <si>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</si>
  <si>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</si>
  <si>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</si>
  <si>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</si>
  <si>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</si>
  <si>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</si>
  <si>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</si>
  <si>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</si>
  <si>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</si>
  <si>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</si>
  <si>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</si>
  <si>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</si>
  <si>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</si>
  <si>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</si>
  <si>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</si>
  <si>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</si>
  <si>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</si>
  <si>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</si>
  <si>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</si>
  <si>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</si>
  <si>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</si>
  <si>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</si>
  <si>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</si>
  <si>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</si>
  <si>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</si>
  <si>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</si>
  <si>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</si>
  <si>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</si>
  <si>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</si>
  <si>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</si>
  <si>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</si>
  <si>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</si>
  <si>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</si>
  <si>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</si>
  <si>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</si>
  <si>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</si>
  <si>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</si>
  <si>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</si>
  <si>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</si>
  <si>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</si>
  <si>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</si>
  <si>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</si>
  <si>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</si>
  <si>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</si>
  <si>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</si>
  <si>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</si>
  <si>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</si>
  <si>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</si>
  <si>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</si>
  <si>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</si>
  <si>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</si>
  <si>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</si>
  <si>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</si>
  <si>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</si>
  <si>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</si>
  <si>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</si>
  <si>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</si>
  <si>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</si>
  <si>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</si>
  <si>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</si>
  <si>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</si>
  <si>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</si>
  <si>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</si>
  <si>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</si>
  <si>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</si>
  <si>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</si>
  <si>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</si>
  <si>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</si>
  <si>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</si>
  <si>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</si>
  <si>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</si>
  <si>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</si>
  <si>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</si>
  <si>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</si>
  <si>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</si>
  <si>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</si>
  <si>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</si>
  <si>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</si>
  <si>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</si>
  <si>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</si>
  <si>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</si>
  <si>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</si>
  <si>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</si>
  <si>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</si>
  <si>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</si>
  <si>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</si>
  <si>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</si>
  <si>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</si>
  <si>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</si>
  <si>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</si>
  <si>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</si>
  <si>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</si>
  <si>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</si>
  <si>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</si>
  <si>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</si>
  <si>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</si>
  <si>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</si>
  <si>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</si>
  <si>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</si>
  <si>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</si>
  <si>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</si>
  <si>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</si>
  <si>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</si>
  <si>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</si>
  <si>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</si>
  <si>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</si>
  <si>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</si>
  <si>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</si>
  <si>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</si>
  <si>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</si>
  <si>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</si>
  <si>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</si>
  <si>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</si>
  <si>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</si>
  <si>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</si>
  <si>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</si>
  <si>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</si>
  <si>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</si>
  <si>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</si>
  <si>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</si>
  <si>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</si>
  <si>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</si>
  <si>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</si>
  <si>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</si>
  <si>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</si>
  <si>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</si>
  <si>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</si>
  <si>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</si>
  <si>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</si>
  <si>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</si>
  <si>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</si>
  <si>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</si>
  <si>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</si>
  <si>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</si>
  <si>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</si>
  <si>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</si>
  <si>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</si>
  <si>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</si>
  <si>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</si>
  <si>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</si>
  <si>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</si>
  <si>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</si>
  <si>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</si>
  <si>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</si>
  <si>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</si>
  <si>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</si>
  <si>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</si>
  <si>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</si>
  <si>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</si>
  <si>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</si>
  <si>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</si>
  <si>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</si>
  <si>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</si>
  <si>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</si>
  <si>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</si>
  <si>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</si>
  <si>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</si>
  <si>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</si>
  <si>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</si>
  <si>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</si>
  <si>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</si>
  <si>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</si>
  <si>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</si>
  <si>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</si>
  <si>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</si>
  <si>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</si>
  <si>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</si>
  <si>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</si>
  <si>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</si>
  <si>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</si>
  <si>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</si>
  <si>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</si>
  <si>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</si>
  <si>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</si>
  <si>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</si>
  <si>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</si>
  <si>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</si>
  <si>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</si>
  <si>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</si>
  <si>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</si>
  <si>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</si>
  <si>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</si>
  <si>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</si>
  <si>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</si>
  <si>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</si>
  <si>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</si>
  <si>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</si>
  <si>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</si>
  <si>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</si>
  <si>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</si>
  <si>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</si>
  <si>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</si>
  <si>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</si>
  <si>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</si>
  <si>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</si>
  <si>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</si>
  <si>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</si>
  <si>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</si>
  <si>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</si>
  <si>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</si>
  <si>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</si>
  <si>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</si>
  <si>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</si>
  <si>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</si>
  <si>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</si>
  <si>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</si>
  <si>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</si>
  <si>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</si>
  <si>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</si>
  <si>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</si>
  <si>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</si>
  <si>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</si>
  <si>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</si>
  <si>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</si>
  <si>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</si>
  <si>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</si>
  <si>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</si>
  <si>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</si>
  <si>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</si>
  <si>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</si>
  <si>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</si>
  <si>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</si>
  <si>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</si>
  <si>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</si>
  <si>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</si>
  <si>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</si>
  <si>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</si>
  <si>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</si>
  <si>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</si>
  <si>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</si>
  <si>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</si>
  <si>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</si>
  <si>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</si>
  <si>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</si>
  <si>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</si>
  <si>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</si>
  <si>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</si>
  <si>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</si>
  <si>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</si>
  <si>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</si>
  <si>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</si>
  <si>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</si>
  <si>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</si>
  <si>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</si>
  <si>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</si>
  <si>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</si>
  <si>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</si>
  <si>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</si>
  <si>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</si>
  <si>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</si>
  <si>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</si>
  <si>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</si>
  <si>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</si>
  <si>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</si>
  <si>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</si>
  <si>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</si>
  <si>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</si>
  <si>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</si>
  <si>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</si>
  <si>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</si>
  <si>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</si>
  <si>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</si>
  <si>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</si>
  <si>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</si>
  <si>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</si>
  <si>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</si>
  <si>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</si>
  <si>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</si>
  <si>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</si>
  <si>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</si>
  <si>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</si>
  <si>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</si>
  <si>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</si>
  <si>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</si>
  <si>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</si>
  <si>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</si>
  <si>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</si>
  <si>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</si>
  <si>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</si>
  <si>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</si>
  <si>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</si>
  <si>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</si>
  <si>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</si>
  <si>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</si>
  <si>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</si>
  <si>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</si>
  <si>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</si>
  <si>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</si>
  <si>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</si>
  <si>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</si>
  <si>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</si>
  <si>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</si>
  <si>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</si>
  <si>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</si>
  <si>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</si>
  <si>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</si>
  <si>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</si>
  <si>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</si>
  <si>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</si>
  <si>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</si>
  <si>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</si>
  <si>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</si>
  <si>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</si>
  <si>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</si>
  <si>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</si>
  <si>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</si>
  <si>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</si>
  <si>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</si>
  <si>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</si>
  <si>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</si>
  <si>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</si>
  <si>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</si>
  <si>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</si>
  <si>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</si>
  <si>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</si>
  <si>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</si>
  <si>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</si>
  <si>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</si>
  <si>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</si>
  <si>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</si>
  <si>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</si>
  <si>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</si>
  <si>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</si>
  <si>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</si>
  <si>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</si>
  <si>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</si>
  <si>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</si>
  <si>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</si>
  <si>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</si>
  <si>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</si>
  <si>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</si>
  <si>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</si>
  <si>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</si>
  <si>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</si>
  <si>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</si>
  <si>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</si>
  <si>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</si>
  <si>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</si>
  <si>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</si>
  <si>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</si>
  <si>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</si>
  <si>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</si>
  <si>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</si>
  <si>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</si>
  <si>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</si>
  <si>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</si>
  <si>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</si>
  <si>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</si>
  <si>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</si>
  <si>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</si>
  <si>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</si>
  <si>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</si>
  <si>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</si>
  <si>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</si>
  <si>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</si>
  <si>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</si>
  <si>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</si>
  <si>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</si>
  <si>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</si>
  <si>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</si>
  <si>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</si>
  <si>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</si>
  <si>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</si>
  <si>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</si>
  <si>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</si>
  <si>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</si>
  <si>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</si>
  <si>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</si>
  <si>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</si>
  <si>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</si>
  <si>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</si>
  <si>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</si>
  <si>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</si>
  <si>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</si>
  <si>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</si>
  <si>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</si>
  <si>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</si>
  <si>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</si>
  <si>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</si>
  <si>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</si>
  <si>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</si>
  <si>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</si>
  <si>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</si>
  <si>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</si>
  <si>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</si>
  <si>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</si>
  <si>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</si>
  <si>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</si>
  <si>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</si>
  <si>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</si>
  <si>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</si>
  <si>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</si>
  <si>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</si>
  <si>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</si>
  <si>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</si>
  <si>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</si>
  <si>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</si>
  <si>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</si>
  <si>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</si>
  <si>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</si>
  <si>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</si>
  <si>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</si>
  <si>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</si>
  <si>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</si>
  <si>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</si>
  <si>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</si>
  <si>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</si>
  <si>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</si>
  <si>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</si>
  <si>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</si>
  <si>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</si>
  <si>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</si>
  <si>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</si>
  <si>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</si>
  <si>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</si>
  <si>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</si>
  <si>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</si>
  <si>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</si>
  <si>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</si>
  <si>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</si>
  <si>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</si>
  <si>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</si>
  <si>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</si>
  <si>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</si>
  <si>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</si>
  <si>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</si>
  <si>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</si>
  <si>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</si>
  <si>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</si>
  <si>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</si>
  <si>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</si>
  <si>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</si>
  <si>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</si>
  <si>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</si>
  <si>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</si>
  <si>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</si>
  <si>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</si>
  <si>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</si>
  <si>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</si>
  <si>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</si>
  <si>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</si>
  <si>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</si>
  <si>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</si>
  <si>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</si>
  <si>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</si>
  <si>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</si>
  <si>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</si>
  <si>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</si>
  <si>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</si>
  <si>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</si>
  <si>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</si>
  <si>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</si>
  <si>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</si>
  <si>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</si>
  <si>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</si>
  <si>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</si>
  <si>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</si>
  <si>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</si>
  <si>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</si>
  <si>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</si>
  <si>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</si>
  <si>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</si>
  <si>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</si>
  <si>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</si>
  <si>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</si>
  <si>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</si>
  <si>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</si>
  <si>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</si>
  <si>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</si>
  <si>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</si>
  <si>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</si>
  <si>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</si>
  <si>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</si>
  <si>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</si>
  <si>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</si>
  <si>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</si>
  <si>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</si>
  <si>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</si>
  <si>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</si>
  <si>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</si>
  <si>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</si>
  <si>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</si>
  <si>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</si>
  <si>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</si>
  <si>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</si>
  <si>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</si>
  <si>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</si>
  <si>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</si>
  <si>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</si>
  <si>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</si>
  <si>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</si>
  <si>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</si>
  <si>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</si>
  <si>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</si>
  <si>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</si>
  <si>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</si>
  <si>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</si>
  <si>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</si>
  <si>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</si>
  <si>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</si>
  <si>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</si>
  <si>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</si>
  <si>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</si>
  <si>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</si>
  <si>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</si>
  <si>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</si>
  <si>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</si>
  <si>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</si>
  <si>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</si>
  <si>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</si>
  <si>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</si>
  <si>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</si>
  <si>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</si>
  <si>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</si>
  <si>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</si>
  <si>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</si>
  <si>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</si>
  <si>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</si>
  <si>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</si>
  <si>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</si>
  <si>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</si>
  <si>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</si>
  <si>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</si>
  <si>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</si>
  <si>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</si>
  <si>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</si>
  <si>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</si>
  <si>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</si>
  <si>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</si>
  <si>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</si>
  <si>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</si>
  <si>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</si>
  <si>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</si>
  <si>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</si>
  <si>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</si>
  <si>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</si>
  <si>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</si>
  <si>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</si>
  <si>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</si>
  <si>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</si>
  <si>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</si>
  <si>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</si>
  <si>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</si>
  <si>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</si>
  <si>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</si>
  <si>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</si>
  <si>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</si>
  <si>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</si>
  <si>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</si>
  <si>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</si>
  <si>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</si>
  <si>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</si>
  <si>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</si>
  <si>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</si>
  <si>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</si>
  <si>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</si>
  <si>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</si>
  <si>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</si>
  <si>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</si>
  <si>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</si>
  <si>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</si>
  <si>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</si>
  <si>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</si>
  <si>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</si>
  <si>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</si>
  <si>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</si>
  <si>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</si>
  <si>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</si>
  <si>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</si>
  <si>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</si>
  <si>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</si>
  <si>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</si>
  <si>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</si>
  <si>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</si>
  <si>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</si>
  <si>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</si>
  <si>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</si>
  <si>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</si>
  <si>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</si>
  <si>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</si>
  <si>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</si>
  <si>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</si>
  <si>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</si>
  <si>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</si>
  <si>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</si>
  <si>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</si>
  <si>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</si>
  <si>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</si>
  <si>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</si>
  <si>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</si>
  <si>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</si>
  <si>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</si>
  <si>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</si>
  <si>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</si>
  <si>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</si>
  <si>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</si>
  <si>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</si>
  <si>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</si>
  <si>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</si>
  <si>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</si>
  <si>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</si>
  <si>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</si>
  <si>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</si>
  <si>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</si>
  <si>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</si>
  <si>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</si>
  <si>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</si>
  <si>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</si>
  <si>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</si>
  <si>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</si>
  <si>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</si>
  <si>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</si>
  <si>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</si>
  <si>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</si>
  <si>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</si>
  <si>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</si>
  <si>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</si>
  <si>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</si>
  <si>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</si>
  <si>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</si>
  <si>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</si>
  <si>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</si>
  <si>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</si>
  <si>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</si>
  <si>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</si>
  <si>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</si>
  <si>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</si>
  <si>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</si>
  <si>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</si>
  <si>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</si>
  <si>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</si>
  <si>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</si>
  <si>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</si>
  <si>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</si>
  <si>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</si>
  <si>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</si>
  <si>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</si>
  <si>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</si>
  <si>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</si>
  <si>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</si>
  <si>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</si>
  <si>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</si>
  <si>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</si>
  <si>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</si>
  <si>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</si>
  <si>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</si>
  <si>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</si>
  <si>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</si>
  <si>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</si>
  <si>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</si>
  <si>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</si>
  <si>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</si>
  <si>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</si>
  <si>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</si>
  <si>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</si>
  <si>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</si>
  <si>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</si>
  <si>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</si>
  <si>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</si>
  <si>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</si>
  <si>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</si>
  <si>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</si>
  <si>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</si>
  <si>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</si>
  <si>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</si>
  <si>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</si>
  <si>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</si>
  <si>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</si>
  <si>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</si>
  <si>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</si>
  <si>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</si>
  <si>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</si>
  <si>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</si>
  <si>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</si>
  <si>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</si>
  <si>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</si>
  <si>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</si>
  <si>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</si>
  <si>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</si>
  <si>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</si>
  <si>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</si>
  <si>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</si>
  <si>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</si>
  <si>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</si>
  <si>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</si>
  <si>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</si>
  <si>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</si>
  <si>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</si>
  <si>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</si>
  <si>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</si>
  <si>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</si>
  <si>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</si>
  <si>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</si>
  <si>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</si>
  <si>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</si>
  <si>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</si>
  <si>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</si>
  <si>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</si>
  <si>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</si>
  <si>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</si>
  <si>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</si>
  <si>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</si>
  <si>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</si>
  <si>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</si>
  <si>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</si>
  <si>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</si>
  <si>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</si>
  <si>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</si>
  <si>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</si>
  <si>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</si>
  <si>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</si>
  <si>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</si>
  <si>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</si>
  <si>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</si>
  <si>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</si>
  <si>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</si>
  <si>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</si>
  <si>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</si>
  <si>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</si>
  <si>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</si>
  <si>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</si>
  <si>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</si>
  <si>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</si>
  <si>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</si>
  <si>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</si>
  <si>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</si>
  <si>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</si>
  <si>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</si>
  <si>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</si>
  <si>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</si>
  <si>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</si>
  <si>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</si>
  <si>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</si>
  <si>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</si>
  <si>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</si>
  <si>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</si>
  <si>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</si>
  <si>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</si>
  <si>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</si>
  <si>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</si>
  <si>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</si>
  <si>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</si>
  <si>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</si>
  <si>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</si>
  <si>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</si>
  <si>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</si>
  <si>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</si>
  <si>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</si>
  <si>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</si>
  <si>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</si>
  <si>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</si>
  <si>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</si>
  <si>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</si>
  <si>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</si>
  <si>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</si>
  <si>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</si>
  <si>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</si>
  <si>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</si>
  <si>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</si>
  <si>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</si>
  <si>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</si>
  <si>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</si>
  <si>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</si>
  <si>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</si>
  <si>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</si>
  <si>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</si>
  <si>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</si>
  <si>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</si>
  <si>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</si>
  <si>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</si>
  <si>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</si>
  <si>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</si>
  <si>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</si>
  <si>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</si>
  <si>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</si>
  <si>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</si>
  <si>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</si>
  <si>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</si>
  <si>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</si>
  <si>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</si>
  <si>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</si>
  <si>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</si>
  <si>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</si>
  <si>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</si>
  <si>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</si>
  <si>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</si>
  <si>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</si>
  <si>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</si>
  <si>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</si>
  <si>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</si>
  <si>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</si>
  <si>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</si>
  <si>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</si>
  <si>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</si>
  <si>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</si>
  <si>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</si>
  <si>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</si>
  <si>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</si>
  <si>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</si>
  <si>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</si>
  <si>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</si>
  <si>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</si>
  <si>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</si>
  <si>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</si>
  <si>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</si>
  <si>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</si>
  <si>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</si>
  <si>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</si>
  <si>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</si>
  <si>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</si>
  <si>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</si>
  <si>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</si>
  <si>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</si>
  <si>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</si>
  <si>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</si>
  <si>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</si>
  <si>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</si>
  <si>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</si>
  <si>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</si>
  <si>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</si>
  <si>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</si>
  <si>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</si>
  <si>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</si>
  <si>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</si>
  <si>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</si>
  <si>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</si>
  <si>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</si>
  <si>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</si>
  <si>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</si>
  <si>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</si>
  <si>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</si>
  <si>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</si>
  <si>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</si>
  <si>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</si>
  <si>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</si>
  <si>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</si>
  <si>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</si>
  <si>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</si>
  <si>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</si>
  <si>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</si>
  <si>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</si>
  <si>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</si>
  <si>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</si>
  <si>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</si>
  <si>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</si>
  <si>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</si>
  <si>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</si>
  <si>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</si>
  <si>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</si>
  <si>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</si>
  <si>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</si>
  <si>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</si>
  <si>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</si>
  <si>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</si>
  <si>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</si>
  <si>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</si>
  <si>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</si>
  <si>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</si>
  <si>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</si>
  <si>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</si>
  <si>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</si>
  <si>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</si>
  <si>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</si>
  <si>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</si>
  <si>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</si>
  <si>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</si>
  <si>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</si>
  <si>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</si>
  <si>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</si>
  <si>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</si>
  <si>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</si>
  <si>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</si>
  <si>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</si>
  <si>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</si>
  <si>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</si>
  <si>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</si>
  <si>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</si>
  <si>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</si>
  <si>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</si>
  <si>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</si>
  <si>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</si>
  <si>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</si>
  <si>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</si>
  <si>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</si>
  <si>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</si>
  <si>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</si>
  <si>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</si>
  <si>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</si>
  <si>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</si>
  <si>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</si>
  <si>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</si>
  <si>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</si>
  <si>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</si>
  <si>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</si>
  <si>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</si>
  <si>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</si>
  <si>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</si>
  <si>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</si>
  <si>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</si>
  <si>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</si>
  <si>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</si>
  <si>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</si>
  <si>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</si>
  <si>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</si>
  <si>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</si>
  <si>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</si>
  <si>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</si>
  <si>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</si>
  <si>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</si>
  <si>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</si>
  <si>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</si>
  <si>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</si>
  <si>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</si>
  <si>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</si>
  <si>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</si>
  <si>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</si>
  <si>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</si>
  <si>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</si>
  <si>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</si>
  <si>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</si>
  <si>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</si>
  <si>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</si>
  <si>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</si>
  <si>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</si>
  <si>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</si>
  <si>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</si>
  <si>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</si>
  <si>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</si>
  <si>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</si>
  <si>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</si>
  <si>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</si>
  <si>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</si>
  <si>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</si>
  <si>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</si>
  <si>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</si>
  <si>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</si>
  <si>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</si>
  <si>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</si>
  <si>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</si>
  <si>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</si>
  <si>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</si>
  <si>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</si>
  <si>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</si>
  <si>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</si>
  <si>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</si>
  <si>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</si>
  <si>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</si>
  <si>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</si>
  <si>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</si>
  <si>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</si>
  <si>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</si>
  <si>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</si>
  <si>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</si>
  <si>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</si>
  <si>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</si>
  <si>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</si>
  <si>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</si>
  <si>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</si>
  <si>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</si>
  <si>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</si>
  <si>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</si>
  <si>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</si>
  <si>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</si>
  <si>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</si>
  <si>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</si>
  <si>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</si>
  <si>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</si>
  <si>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</si>
  <si>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</si>
  <si>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</si>
  <si>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</si>
  <si>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</si>
  <si>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</si>
  <si>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</si>
  <si>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</si>
  <si>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</si>
  <si>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</si>
  <si>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</si>
  <si>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</si>
  <si>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</si>
  <si>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</si>
  <si>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</si>
  <si>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</si>
  <si>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</si>
  <si>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</si>
  <si>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</si>
  <si>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</si>
  <si>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</si>
  <si>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</si>
  <si>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</si>
  <si>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</si>
  <si>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</si>
  <si>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</si>
  <si>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</si>
  <si>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</si>
  <si>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</si>
  <si>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</si>
  <si>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</si>
  <si>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</si>
  <si>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</si>
  <si>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</si>
  <si>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</si>
  <si>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</si>
  <si>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</si>
  <si>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</si>
  <si>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</si>
  <si>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</si>
  <si>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</si>
  <si>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</si>
  <si>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</si>
  <si>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</si>
  <si>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</si>
  <si>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</si>
  <si>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</si>
  <si>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</si>
  <si>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</si>
  <si>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</si>
  <si>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</si>
  <si>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</si>
  <si>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</si>
  <si>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</si>
  <si>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</si>
  <si>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</si>
  <si>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</si>
  <si>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</si>
  <si>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</si>
  <si>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</si>
  <si>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</si>
  <si>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</si>
  <si>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</si>
  <si>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</si>
  <si>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</si>
  <si>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</si>
  <si>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</si>
  <si>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</si>
  <si>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</si>
  <si>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</si>
  <si>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</si>
  <si>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</si>
  <si>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</si>
  <si>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</si>
  <si>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</si>
  <si>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</si>
  <si>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</si>
  <si>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</si>
  <si>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</si>
  <si>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</si>
  <si>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</si>
  <si>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</si>
  <si>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</si>
  <si>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</si>
  <si>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</si>
  <si>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</si>
  <si>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</si>
  <si>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</si>
  <si>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</si>
  <si>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</si>
  <si>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</si>
  <si>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</si>
  <si>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</si>
  <si>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</si>
  <si>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</si>
  <si>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</si>
  <si>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</si>
  <si>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</si>
  <si>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</si>
  <si>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</si>
  <si>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</si>
  <si>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</si>
  <si>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</si>
  <si>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</si>
  <si>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</si>
  <si>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</si>
  <si>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</si>
  <si>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</si>
  <si>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</si>
  <si>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</si>
  <si>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</si>
  <si>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</si>
  <si>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</si>
  <si>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</si>
  <si>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</si>
  <si>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</si>
  <si>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</si>
  <si>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</si>
  <si>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</si>
  <si>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</si>
  <si>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</si>
  <si>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</si>
  <si>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</si>
  <si>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</si>
  <si>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</si>
  <si>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</si>
  <si>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</si>
  <si>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</si>
  <si>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</si>
  <si>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</si>
  <si>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</si>
  <si>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</si>
  <si>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</si>
  <si>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</si>
  <si>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</si>
  <si>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</si>
  <si>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</si>
  <si>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</si>
  <si>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</si>
  <si>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</si>
  <si>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</si>
  <si>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</si>
  <si>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</si>
  <si>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</si>
  <si>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</si>
  <si>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</si>
  <si>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</si>
  <si>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</si>
  <si>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</si>
  <si>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</si>
  <si>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</si>
  <si>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</si>
  <si>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</si>
  <si>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</si>
  <si>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</si>
  <si>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</si>
  <si>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</si>
  <si>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</si>
  <si>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</si>
  <si>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</si>
  <si>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</si>
  <si>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</si>
  <si>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</si>
  <si>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</si>
  <si>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</si>
  <si>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</si>
  <si>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</si>
  <si>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</si>
  <si>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</si>
  <si>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</si>
  <si>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</si>
  <si>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</si>
  <si>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</si>
  <si>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</si>
  <si>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</si>
  <si>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</si>
  <si>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</si>
  <si>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</si>
  <si>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</si>
  <si>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</si>
  <si>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</si>
  <si>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</si>
  <si>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</si>
  <si>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</si>
  <si>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</si>
  <si>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</si>
  <si>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</si>
  <si>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</si>
  <si>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</si>
  <si>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</si>
  <si>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</si>
  <si>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</si>
  <si>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</si>
  <si>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</si>
  <si>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</si>
  <si>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</si>
  <si>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</si>
  <si>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</si>
  <si>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</si>
  <si>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</si>
  <si>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</si>
  <si>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</si>
  <si>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</si>
  <si>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</si>
  <si>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</si>
  <si>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</si>
  <si>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</si>
  <si>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</si>
  <si>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</si>
  <si>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</si>
  <si>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</si>
  <si>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</si>
  <si>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</si>
  <si>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</si>
  <si>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</si>
  <si>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</si>
  <si>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</si>
  <si>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</si>
  <si>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</si>
  <si>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</si>
  <si>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</si>
  <si>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</si>
  <si>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</si>
  <si>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</si>
  <si>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</si>
  <si>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</si>
  <si>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</si>
  <si>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</si>
  <si>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</si>
  <si>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</si>
  <si>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</si>
  <si>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</si>
  <si>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</si>
  <si>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</si>
  <si>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</si>
  <si>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</si>
  <si>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</si>
  <si>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</si>
  <si>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</si>
  <si>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</si>
  <si>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</si>
  <si>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</si>
  <si>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</si>
  <si>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</si>
  <si>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</si>
  <si>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</si>
  <si>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</si>
  <si>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</si>
  <si>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</si>
  <si>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</si>
  <si>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</si>
  <si>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</si>
  <si>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</si>
  <si>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</si>
  <si>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</si>
  <si>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</si>
  <si>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</si>
  <si>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</si>
  <si>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</si>
  <si>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</si>
  <si>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</si>
  <si>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</si>
  <si>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</si>
  <si>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</si>
  <si>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</si>
  <si>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</si>
  <si>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</si>
  <si>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</si>
  <si>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</si>
  <si>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</si>
  <si>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</si>
  <si>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</si>
  <si>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</si>
  <si>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</si>
  <si>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</si>
  <si>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</si>
  <si>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</si>
  <si>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</si>
  <si>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</si>
  <si>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</si>
  <si>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</si>
  <si>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</si>
  <si>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</si>
  <si>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</si>
  <si>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</si>
  <si>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</si>
  <si>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</si>
  <si>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</si>
  <si>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</si>
  <si>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</si>
  <si>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</si>
  <si>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</si>
  <si>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</si>
  <si>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</si>
  <si>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</si>
  <si>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</si>
  <si>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</si>
  <si>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</si>
  <si>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</si>
  <si>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</si>
  <si>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</si>
  <si>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</si>
  <si>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</si>
  <si>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</si>
  <si>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</si>
  <si>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</si>
  <si>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</si>
  <si>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</si>
  <si>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</si>
  <si>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</si>
  <si>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</si>
  <si>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</si>
  <si>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</si>
  <si>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</si>
  <si>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</si>
  <si>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</si>
  <si>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</si>
  <si>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</si>
  <si>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</si>
  <si>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</si>
  <si>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</si>
  <si>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</si>
  <si>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</si>
  <si>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</si>
  <si>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</si>
  <si>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</si>
  <si>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</si>
  <si>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</si>
  <si>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</si>
  <si>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</si>
  <si>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</si>
  <si>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</si>
  <si>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</si>
  <si>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</si>
  <si>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</si>
  <si>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</si>
  <si>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</si>
  <si>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</si>
  <si>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</si>
  <si>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</si>
  <si>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</si>
  <si>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</si>
  <si>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</si>
  <si>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</si>
  <si>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</si>
  <si>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</si>
  <si>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</si>
  <si>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</si>
  <si>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</si>
  <si>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</si>
  <si>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</si>
  <si>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</si>
  <si>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</si>
  <si>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</si>
  <si>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</si>
  <si>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</si>
  <si>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</si>
  <si>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</si>
  <si>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</si>
  <si>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</si>
  <si>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</si>
  <si>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</si>
  <si>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</si>
  <si>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</si>
  <si>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</si>
  <si>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</si>
  <si>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</si>
  <si>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</si>
  <si>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</si>
  <si>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</si>
  <si>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</si>
  <si>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</si>
  <si>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</si>
  <si>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</si>
  <si>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</si>
  <si>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</si>
  <si>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</si>
  <si>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</si>
  <si>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</si>
  <si>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</si>
  <si>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</si>
  <si>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</si>
  <si>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</si>
  <si>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</si>
  <si>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</si>
  <si>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</si>
  <si>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</si>
  <si>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</si>
  <si>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</si>
  <si>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</si>
  <si>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</si>
  <si>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</si>
  <si>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</si>
  <si>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</si>
  <si>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</si>
  <si>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</si>
  <si>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</si>
  <si>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</si>
  <si>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</si>
  <si>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</si>
  <si>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</si>
  <si>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</si>
  <si>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</si>
  <si>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</si>
  <si>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</si>
  <si>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</si>
  <si>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</si>
  <si>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</si>
  <si>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</si>
  <si>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</si>
  <si>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</si>
  <si>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</si>
  <si>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</si>
  <si>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</si>
  <si>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</si>
  <si>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</si>
  <si>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</si>
  <si>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</si>
  <si>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</si>
  <si>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</si>
  <si>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</si>
  <si>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</si>
  <si>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</si>
  <si>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</si>
  <si>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</si>
  <si>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</si>
  <si>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</si>
  <si>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</si>
  <si>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</si>
  <si>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</si>
  <si>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</si>
  <si>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</si>
  <si>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</si>
  <si>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</si>
  <si>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</si>
  <si>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</si>
  <si>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</si>
  <si>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</si>
  <si>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</si>
  <si>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</si>
  <si>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</si>
  <si>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</si>
  <si>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</si>
  <si>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</si>
  <si>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</si>
  <si>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</si>
  <si>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</si>
  <si>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</si>
  <si>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</si>
  <si>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</si>
  <si>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</si>
  <si>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</si>
  <si>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</si>
  <si>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</si>
  <si>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</si>
  <si>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</si>
  <si>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</si>
  <si>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</si>
  <si>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</si>
  <si>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</si>
  <si>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</si>
  <si>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</si>
  <si>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</si>
  <si>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</si>
  <si>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</si>
  <si>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</si>
  <si>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</si>
  <si>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</si>
  <si>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</si>
  <si>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</si>
  <si>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</si>
  <si>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</si>
  <si>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</si>
  <si>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</si>
  <si>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</si>
  <si>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</si>
  <si>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</si>
  <si>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</si>
  <si>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</si>
  <si>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</si>
  <si>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</si>
  <si>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</si>
  <si>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</si>
  <si>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</si>
  <si>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</si>
  <si>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</si>
  <si>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</si>
  <si>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</si>
  <si>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</si>
  <si>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</si>
  <si>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</si>
  <si>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</si>
  <si>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</si>
  <si>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</si>
  <si>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</si>
  <si>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</si>
  <si>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</si>
  <si>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</si>
  <si>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</si>
  <si>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</si>
  <si>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</si>
  <si>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</si>
  <si>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</si>
  <si>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</si>
  <si>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</si>
  <si>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</si>
  <si>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</si>
  <si>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</si>
  <si>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</si>
  <si>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</si>
  <si>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</si>
  <si>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</si>
  <si>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</si>
  <si>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</si>
  <si>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</si>
  <si>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</si>
  <si>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</si>
  <si>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</si>
  <si>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</si>
  <si>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</si>
  <si>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</si>
  <si>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</si>
  <si>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</si>
  <si>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</si>
  <si>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</si>
  <si>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</si>
  <si>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</si>
  <si>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</si>
  <si>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</si>
  <si>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</si>
  <si>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</si>
  <si>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</si>
  <si>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</si>
  <si>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</si>
  <si>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</si>
  <si>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</si>
  <si>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</si>
  <si>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</si>
  <si>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</si>
  <si>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</si>
  <si>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</si>
  <si>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</si>
  <si>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</si>
  <si>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</si>
  <si>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</si>
  <si>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</si>
  <si>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</si>
  <si>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</si>
  <si>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</si>
  <si>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</si>
  <si>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</si>
  <si>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</si>
  <si>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</si>
  <si>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</si>
  <si>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</si>
  <si>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</si>
  <si>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</si>
  <si>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</si>
  <si>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</si>
  <si>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</si>
  <si>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</si>
  <si>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</si>
  <si>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</si>
  <si>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</si>
  <si>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</si>
  <si>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</si>
  <si>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</si>
  <si>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</si>
  <si>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</si>
  <si>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</si>
  <si>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</si>
  <si>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</si>
  <si>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</si>
  <si>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</si>
  <si>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</si>
  <si>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</si>
  <si>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</si>
  <si>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</si>
  <si>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</si>
  <si>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</si>
  <si>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</si>
  <si>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</si>
  <si>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</si>
  <si>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</si>
  <si>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</si>
  <si>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</si>
  <si>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</si>
  <si>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</si>
  <si>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</si>
  <si>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</si>
  <si>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</si>
  <si>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</si>
  <si>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</si>
  <si>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</si>
  <si>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</si>
  <si>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</si>
  <si>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</si>
  <si>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</si>
  <si>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</si>
  <si>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</si>
  <si>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</si>
  <si>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</si>
  <si>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</si>
  <si>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</si>
  <si>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</si>
  <si>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</si>
  <si>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</si>
  <si>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</si>
  <si>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</si>
  <si>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</si>
  <si>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</si>
  <si>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</si>
  <si>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</si>
  <si>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</si>
  <si>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</si>
  <si>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</si>
  <si>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</si>
  <si>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</si>
  <si>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</si>
  <si>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</si>
  <si>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</si>
  <si>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</si>
  <si>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</si>
  <si>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</si>
  <si>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</si>
  <si>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</si>
  <si>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</si>
  <si>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</si>
  <si>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</si>
  <si>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</si>
  <si>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</si>
  <si>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</si>
  <si>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</si>
  <si>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</si>
  <si>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</si>
  <si>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</si>
  <si>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</si>
  <si>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</si>
  <si>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</si>
  <si>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</si>
  <si>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</si>
  <si>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</si>
  <si>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</si>
  <si>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</si>
  <si>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</si>
  <si>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</si>
  <si>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</si>
  <si>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</si>
  <si>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</si>
  <si>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</si>
  <si>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</si>
  <si>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</si>
  <si>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</si>
  <si>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</si>
  <si>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</si>
  <si>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</si>
  <si>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</si>
  <si>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</si>
  <si>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</si>
  <si>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</si>
  <si>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</si>
  <si>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</si>
  <si>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</si>
  <si>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</si>
  <si>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</si>
  <si>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</si>
  <si>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</si>
  <si>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</si>
  <si>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</si>
  <si>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</si>
  <si>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</si>
  <si>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</si>
  <si>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</si>
  <si>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</si>
  <si>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</si>
  <si>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</si>
  <si>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</si>
  <si>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</si>
  <si>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</si>
  <si>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</si>
  <si>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</si>
  <si>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</si>
  <si>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</si>
  <si>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</si>
  <si>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</si>
  <si>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</si>
  <si>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</si>
  <si>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</si>
  <si>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</si>
  <si>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</si>
  <si>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</si>
  <si>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</si>
  <si>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</si>
  <si>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</si>
  <si>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</si>
  <si>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</si>
  <si>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</si>
  <si>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</si>
  <si>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</si>
  <si>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</si>
  <si>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</si>
  <si>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</si>
  <si>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</si>
  <si>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</si>
  <si>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</si>
  <si>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</si>
  <si>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</si>
  <si>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</si>
  <si>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</si>
  <si>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</si>
  <si>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</si>
  <si>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</si>
  <si>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</si>
  <si>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</si>
  <si>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</si>
  <si>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</si>
  <si>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</si>
  <si>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</si>
  <si>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</si>
  <si>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</si>
  <si>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</si>
  <si>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</si>
  <si>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</si>
  <si>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</si>
  <si>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</si>
  <si>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</si>
  <si>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</si>
  <si>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</si>
  <si>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</si>
  <si>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</si>
  <si>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</si>
  <si>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</si>
  <si>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</si>
  <si>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</si>
  <si>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</si>
  <si>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</si>
  <si>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</si>
  <si>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</si>
  <si>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</si>
  <si>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</si>
  <si>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</si>
  <si>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</si>
  <si>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</si>
  <si>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</si>
  <si>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</si>
  <si>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</si>
  <si>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</si>
  <si>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</si>
  <si>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</si>
  <si>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</si>
  <si>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</si>
  <si>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</si>
  <si>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</si>
  <si>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</si>
  <si>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</si>
  <si>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</si>
  <si>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</si>
  <si>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</si>
  <si>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</si>
  <si>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</si>
  <si>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</si>
  <si>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</si>
  <si>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</si>
  <si>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</si>
  <si>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</si>
  <si>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</si>
  <si>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</si>
  <si>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</si>
  <si>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</si>
  <si>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</si>
  <si>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</si>
  <si>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</si>
  <si>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</si>
  <si>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</si>
  <si>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</si>
  <si>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</si>
  <si>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</si>
  <si>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</si>
  <si>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</si>
  <si>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</si>
  <si>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</si>
  <si>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</si>
  <si>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</si>
  <si>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</si>
  <si>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</si>
  <si>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</si>
  <si>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</si>
  <si>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</si>
  <si>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</si>
  <si>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</si>
  <si>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</si>
  <si>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</si>
  <si>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</si>
  <si>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</si>
  <si>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</si>
  <si>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</si>
  <si>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</si>
  <si>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</si>
  <si>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</si>
  <si>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</si>
  <si>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</si>
  <si>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</si>
  <si>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</si>
  <si>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</si>
  <si>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</si>
  <si>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</si>
  <si>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</si>
  <si>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</si>
  <si>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</si>
  <si>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</si>
  <si>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</si>
  <si>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</si>
  <si>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</si>
  <si>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</si>
  <si>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</si>
  <si>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</si>
  <si>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</si>
  <si>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</si>
  <si>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</si>
  <si>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</si>
  <si>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</si>
  <si>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</si>
  <si>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</si>
  <si>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</si>
  <si>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</si>
  <si>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</si>
  <si>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</si>
  <si>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</si>
  <si>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</si>
  <si>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</si>
  <si>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</si>
  <si>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</si>
  <si>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</si>
  <si>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</si>
  <si>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</si>
  <si>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</si>
  <si>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</si>
  <si>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</si>
  <si>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</si>
  <si>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</si>
  <si>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</si>
  <si>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</si>
  <si>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</si>
  <si>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</si>
  <si>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</si>
  <si>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</si>
  <si>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</si>
  <si>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</si>
  <si>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</si>
  <si>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</si>
  <si>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</si>
  <si>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</si>
  <si>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</si>
  <si>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</si>
  <si>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</si>
  <si>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</si>
  <si>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</si>
  <si>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</si>
  <si>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</si>
  <si>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</si>
  <si>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</si>
  <si>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</si>
  <si>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</si>
  <si>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</si>
  <si>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</si>
  <si>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</si>
  <si>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</si>
  <si>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</si>
  <si>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</si>
  <si>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</si>
  <si>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</si>
  <si>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</si>
  <si>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</si>
  <si>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</si>
  <si>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</si>
  <si>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</si>
  <si>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</si>
  <si>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</si>
  <si>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</si>
  <si>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</si>
  <si>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</si>
  <si>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</si>
  <si>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</si>
  <si>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</si>
  <si>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</si>
  <si>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</si>
  <si>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</si>
  <si>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</si>
  <si>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</si>
  <si>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</si>
  <si>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</si>
  <si>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</si>
  <si>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</si>
  <si>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</si>
  <si>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</si>
  <si>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</si>
  <si>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</si>
  <si>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</si>
  <si>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</si>
  <si>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</si>
  <si>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</si>
  <si>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</si>
  <si>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</si>
  <si>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</si>
  <si>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</si>
  <si>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</si>
  <si>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</si>
  <si>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</si>
  <si>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</si>
  <si>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</si>
  <si>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</si>
  <si>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</si>
  <si>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</si>
  <si>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</si>
  <si>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</si>
  <si>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</si>
  <si>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</si>
  <si>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</si>
  <si>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</si>
  <si>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</si>
  <si>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</si>
  <si>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</si>
  <si>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</si>
  <si>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</si>
  <si>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</si>
  <si>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</si>
  <si>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</si>
  <si>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</si>
  <si>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</si>
  <si>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</si>
  <si>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</si>
  <si>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</si>
  <si>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</si>
  <si>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</si>
  <si>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</si>
  <si>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</si>
  <si>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</si>
  <si>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</si>
  <si>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</si>
  <si>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</si>
  <si>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</si>
  <si>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</si>
  <si>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</si>
  <si>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</si>
  <si>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</si>
  <si>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</si>
  <si>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</si>
  <si>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</si>
  <si>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</si>
  <si>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</si>
  <si>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</si>
  <si>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</si>
  <si>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</si>
  <si>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</si>
  <si>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</si>
  <si>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</si>
  <si>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</si>
  <si>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</si>
  <si>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</si>
  <si>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</si>
  <si>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</si>
  <si>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</si>
  <si>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</si>
  <si>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</si>
  <si>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</si>
  <si>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</si>
  <si>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</si>
  <si>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</si>
  <si>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</si>
  <si>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</si>
  <si>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</si>
  <si>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</si>
  <si>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</si>
  <si>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</si>
  <si>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</si>
  <si>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</si>
  <si>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</si>
  <si>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</si>
  <si>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</si>
  <si>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</si>
  <si>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</si>
  <si>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</si>
  <si>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</si>
  <si>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</si>
  <si>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</si>
  <si>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</si>
  <si>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</si>
  <si>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</si>
  <si>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</si>
  <si>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</si>
  <si>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</si>
  <si>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</si>
  <si>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</si>
  <si>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</si>
  <si>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</si>
  <si>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</si>
  <si>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</si>
  <si>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</si>
  <si>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</si>
  <si>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</si>
  <si>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</si>
  <si>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</si>
  <si>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</si>
  <si>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</si>
  <si>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</si>
  <si>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</si>
  <si>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</si>
  <si>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</si>
  <si>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</si>
  <si>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</si>
  <si>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</si>
  <si>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</si>
  <si>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</si>
  <si>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</si>
  <si>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</si>
  <si>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</si>
  <si>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</si>
  <si>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</si>
  <si>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</si>
  <si>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</si>
  <si>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</si>
  <si>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</si>
  <si>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</si>
  <si>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</si>
  <si>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</si>
  <si>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</si>
  <si>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</si>
  <si>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</si>
  <si>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</si>
  <si>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</si>
  <si>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</si>
  <si>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</si>
  <si>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</si>
  <si>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</si>
  <si>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</si>
  <si>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</si>
  <si>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</si>
  <si>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</si>
  <si>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</si>
  <si>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</si>
  <si>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</si>
  <si>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</si>
  <si>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</si>
  <si>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</si>
  <si>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</si>
  <si>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</si>
  <si>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</si>
  <si>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</si>
  <si>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</si>
  <si>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</si>
  <si>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</si>
  <si>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</si>
  <si>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</si>
  <si>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</si>
  <si>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</si>
  <si>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</si>
  <si>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</si>
  <si>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</si>
  <si>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</si>
  <si>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</si>
  <si>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</si>
  <si>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</si>
  <si>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</si>
  <si>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</si>
  <si>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</si>
  <si>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</si>
  <si>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</si>
  <si>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</si>
  <si>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</si>
  <si>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</si>
  <si>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</si>
  <si>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</si>
  <si>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</si>
  <si>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</si>
  <si>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</si>
  <si>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</si>
  <si>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</si>
  <si>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</si>
  <si>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</si>
  <si>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</si>
  <si>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</si>
  <si>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</si>
  <si>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</si>
  <si>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</si>
  <si>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</si>
  <si>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</si>
  <si>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</si>
  <si>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</si>
  <si>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</si>
  <si>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</si>
  <si>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</si>
  <si>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</si>
  <si>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</si>
  <si>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</si>
  <si>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</si>
  <si>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</si>
  <si>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</si>
  <si>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</si>
  <si>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</si>
  <si>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</si>
  <si>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</si>
  <si>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</si>
  <si>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</si>
  <si>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</si>
  <si>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</si>
  <si>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</si>
  <si>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</si>
  <si>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</si>
  <si>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</si>
  <si>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</si>
  <si>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</si>
  <si>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</si>
  <si>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</si>
  <si>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</si>
  <si>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</si>
  <si>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</si>
  <si>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</si>
  <si>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</si>
  <si>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</si>
  <si>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</si>
  <si>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</si>
  <si>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</si>
  <si>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</si>
  <si>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</si>
  <si>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</si>
  <si>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</si>
  <si>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</si>
  <si>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</si>
  <si>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</si>
  <si>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</si>
  <si>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</si>
  <si>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</si>
  <si>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</si>
  <si>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</si>
  <si>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</si>
  <si>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</si>
  <si>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</si>
  <si>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</si>
  <si>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</si>
  <si>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</si>
  <si>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</si>
  <si>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</si>
  <si>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</si>
  <si>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</si>
  <si>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</si>
  <si>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</si>
  <si>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</si>
  <si>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</si>
  <si>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</si>
  <si>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</si>
  <si>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</si>
  <si>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</si>
  <si>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</si>
  <si>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</si>
  <si>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</si>
  <si>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</si>
  <si>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</si>
  <si>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</si>
  <si>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</si>
  <si>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</si>
  <si>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</si>
  <si>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</si>
  <si>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</si>
  <si>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</si>
  <si>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</si>
  <si>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</si>
  <si>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</si>
  <si>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</si>
  <si>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</si>
  <si>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</si>
  <si>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</si>
  <si>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</si>
  <si>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</si>
  <si>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</si>
  <si>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</si>
  <si>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</si>
  <si>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</si>
  <si>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</si>
  <si>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</si>
  <si>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</si>
  <si>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</si>
  <si>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</si>
  <si>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</si>
  <si>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</si>
  <si>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</si>
  <si>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</si>
  <si>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</si>
  <si>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</si>
  <si>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</si>
  <si>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</si>
  <si>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</si>
  <si>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</si>
  <si>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</si>
  <si>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</si>
  <si>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</si>
  <si>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</si>
  <si>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</si>
  <si>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</si>
  <si>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</si>
  <si>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</si>
  <si>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</si>
  <si>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</si>
  <si>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</si>
  <si>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</si>
  <si>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</si>
  <si>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</si>
  <si>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</si>
  <si>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</si>
  <si>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</si>
  <si>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</si>
  <si>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</si>
  <si>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</si>
  <si>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</si>
  <si>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</si>
  <si>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</si>
  <si>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</si>
  <si>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</si>
  <si>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</si>
  <si>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</si>
  <si>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</si>
  <si>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</si>
  <si>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</si>
  <si>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</si>
  <si>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</si>
  <si>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</si>
  <si>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</si>
  <si>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</si>
  <si>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</si>
  <si>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</si>
  <si>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</si>
  <si>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</si>
  <si>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</si>
  <si>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</si>
  <si>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</si>
  <si>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</si>
  <si>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</si>
  <si>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</si>
  <si>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</si>
  <si>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</si>
  <si>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</si>
  <si>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</si>
  <si>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</si>
  <si>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</si>
  <si>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</si>
  <si>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</si>
  <si>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</si>
  <si>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</si>
  <si>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</si>
  <si>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</si>
  <si>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</si>
  <si>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</si>
  <si>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</si>
  <si>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</si>
  <si>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</si>
  <si>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</si>
  <si>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</si>
  <si>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</si>
  <si>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</si>
  <si>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</si>
  <si>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</si>
  <si>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</si>
  <si>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</si>
  <si>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</si>
  <si>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</si>
  <si>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</si>
  <si>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</si>
  <si>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</si>
  <si>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</si>
  <si>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</si>
  <si>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</si>
  <si>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</si>
  <si>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</si>
  <si>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</si>
  <si>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</si>
  <si>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</si>
  <si>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</si>
  <si>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</si>
  <si>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</si>
  <si>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</si>
  <si>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</si>
  <si>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</si>
  <si>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</si>
  <si>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</si>
  <si>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</si>
  <si>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</si>
  <si>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</si>
  <si>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</si>
  <si>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</si>
  <si>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</si>
  <si>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</si>
  <si>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</si>
  <si>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</si>
  <si>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</si>
  <si>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</si>
  <si>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</si>
  <si>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</si>
  <si>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</si>
  <si>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</si>
  <si>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</si>
  <si>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</si>
  <si>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</si>
  <si>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</si>
  <si>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</si>
  <si>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</si>
  <si>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</si>
  <si>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</si>
  <si>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</si>
  <si>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</si>
  <si>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</si>
  <si>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</si>
  <si>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</si>
  <si>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</si>
  <si>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</si>
  <si>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</si>
  <si>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</si>
  <si>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</si>
  <si>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</si>
  <si>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</si>
  <si>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</si>
  <si>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</si>
  <si>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</si>
  <si>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</si>
  <si>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</si>
  <si>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</si>
  <si>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</si>
  <si>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</si>
  <si>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</si>
  <si>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</si>
  <si>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</si>
  <si>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</si>
  <si>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</si>
  <si>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</si>
  <si>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</si>
  <si>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</si>
  <si>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</si>
  <si>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</si>
  <si>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</si>
  <si>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</si>
  <si>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</si>
  <si>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</si>
  <si>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</si>
  <si>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</si>
  <si>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</si>
  <si>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</si>
  <si>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</si>
  <si>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</si>
  <si>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</si>
  <si>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</si>
  <si>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</si>
  <si>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</si>
  <si>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</si>
  <si>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</si>
  <si>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</si>
  <si>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</si>
  <si>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</si>
  <si>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</si>
  <si>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</si>
  <si>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</si>
  <si>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</si>
  <si>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</si>
  <si>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</si>
  <si>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</si>
  <si>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</si>
  <si>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</si>
  <si>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</si>
  <si>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</si>
  <si>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</si>
  <si>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</si>
  <si>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</si>
  <si>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</si>
  <si>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</si>
  <si>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</si>
  <si>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</si>
  <si>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</si>
  <si>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</si>
  <si>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</si>
  <si>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</si>
  <si>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</si>
  <si>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</si>
  <si>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</si>
  <si>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</si>
  <si>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</si>
  <si>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</si>
  <si>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</si>
  <si>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</si>
  <si>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</si>
  <si>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</si>
  <si>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</si>
  <si>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</si>
  <si>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</si>
  <si>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</si>
  <si>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</si>
  <si>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</si>
  <si>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</si>
  <si>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</si>
  <si>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</si>
  <si>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</si>
  <si>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</si>
  <si>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</si>
  <si>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</si>
  <si>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</si>
  <si>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</si>
  <si>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</si>
  <si>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</si>
  <si>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</si>
  <si>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</si>
  <si>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</si>
  <si>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</si>
  <si>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</si>
  <si>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</si>
  <si>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</si>
  <si>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</si>
  <si>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</si>
  <si>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</si>
  <si>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</si>
  <si>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</si>
  <si>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</si>
  <si>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</si>
  <si>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</si>
  <si>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</si>
  <si>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</si>
  <si>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</si>
  <si>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</si>
  <si>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</si>
  <si>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</si>
  <si>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</si>
  <si>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</si>
  <si>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</si>
  <si>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</si>
  <si>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</si>
  <si>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</si>
  <si>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</si>
  <si>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</si>
  <si>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</si>
  <si>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</si>
  <si>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</si>
  <si>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</si>
  <si>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</si>
  <si>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</si>
  <si>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</si>
  <si>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</si>
  <si>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</si>
  <si>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</si>
  <si>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</si>
  <si>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</si>
  <si>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</si>
  <si>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</si>
  <si>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</si>
  <si>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</si>
  <si>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</si>
  <si>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</si>
  <si>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</si>
  <si>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</si>
  <si>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</si>
  <si>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</si>
  <si>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</si>
  <si>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</si>
  <si>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</si>
  <si>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</si>
  <si>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</si>
  <si>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</si>
  <si>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</si>
  <si>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</si>
  <si>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</si>
  <si>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</si>
  <si>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</si>
  <si>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</si>
  <si>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</si>
  <si>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</si>
  <si>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</si>
  <si>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</si>
  <si>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</si>
  <si>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</si>
  <si>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</si>
  <si>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</si>
  <si>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</si>
  <si>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</si>
  <si>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</si>
  <si>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</si>
  <si>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</si>
  <si>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</si>
  <si>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</si>
  <si>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</si>
  <si>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</si>
  <si>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</si>
  <si>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</si>
  <si>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</si>
  <si>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</si>
  <si>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</si>
  <si>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</si>
  <si>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</si>
  <si>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</si>
  <si>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</si>
  <si>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</si>
  <si>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</si>
  <si>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</si>
  <si>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</si>
  <si>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</si>
  <si>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</si>
  <si>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</si>
  <si>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</si>
  <si>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</si>
  <si>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</si>
  <si>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</si>
  <si>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</si>
  <si>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</si>
  <si>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</si>
  <si>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</si>
  <si>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</si>
  <si>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</si>
  <si>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</si>
  <si>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</si>
  <si>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</si>
  <si>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</si>
  <si>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</si>
  <si>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</si>
  <si>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</si>
  <si>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</si>
  <si>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</si>
  <si>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</si>
  <si>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</si>
  <si>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</si>
  <si>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</si>
  <si>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</si>
  <si>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</si>
  <si>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</si>
  <si>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</si>
  <si>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</si>
  <si>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</si>
  <si>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</si>
  <si>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</si>
  <si>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</si>
  <si>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</si>
  <si>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</si>
  <si>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</si>
  <si>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</si>
  <si>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</si>
  <si>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</si>
  <si>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</si>
  <si>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</si>
  <si>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</si>
  <si>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</si>
  <si>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</si>
  <si>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</si>
  <si>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</si>
  <si>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</si>
  <si>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</si>
  <si>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</si>
  <si>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</si>
  <si>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</si>
  <si>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</si>
  <si>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</si>
  <si>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</si>
  <si>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</si>
  <si>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</si>
  <si>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</si>
  <si>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</si>
  <si>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</si>
  <si>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</si>
  <si>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</si>
  <si>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</si>
  <si>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</si>
  <si>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</si>
  <si>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</si>
  <si>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</si>
  <si>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</si>
  <si>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</si>
  <si>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</si>
  <si>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</si>
  <si>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</si>
  <si>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</si>
  <si>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</si>
  <si>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</si>
  <si>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</si>
  <si>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</si>
  <si>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</si>
  <si>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</si>
  <si>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</si>
  <si>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</si>
  <si>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</si>
  <si>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</si>
  <si>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</si>
  <si>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</si>
  <si>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</si>
  <si>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</si>
  <si>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</si>
  <si>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</si>
  <si>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</si>
  <si>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</si>
  <si>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</si>
  <si>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</si>
  <si>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</si>
  <si>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</si>
  <si>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</si>
  <si>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</si>
  <si>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</si>
  <si>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</si>
  <si>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</si>
  <si>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</si>
  <si>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</si>
  <si>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</si>
  <si>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</si>
  <si>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</si>
  <si>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</si>
  <si>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</si>
  <si>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</si>
  <si>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</si>
  <si>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</si>
  <si>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</si>
  <si>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</si>
  <si>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</si>
  <si>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</si>
  <si>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</si>
  <si>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</si>
  <si>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</si>
  <si>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</si>
  <si>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</si>
  <si>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</si>
  <si>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</si>
  <si>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</si>
  <si>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</si>
  <si>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</si>
  <si>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</si>
  <si>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</si>
  <si>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</si>
  <si>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</si>
  <si>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</si>
  <si>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</si>
  <si>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</si>
  <si>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</si>
  <si>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</si>
  <si>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</si>
  <si>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</si>
  <si>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</si>
  <si>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</si>
  <si>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</si>
  <si>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</si>
  <si>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</si>
  <si>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</si>
  <si>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</si>
  <si>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</si>
  <si>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</si>
  <si>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</si>
  <si>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</si>
  <si>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</si>
  <si>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</si>
  <si>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</si>
  <si>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</si>
  <si>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</si>
  <si>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</si>
  <si>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</si>
  <si>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</si>
  <si>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</si>
  <si>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</si>
  <si>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</si>
  <si>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</si>
  <si>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</si>
  <si>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</si>
  <si>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</si>
  <si>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</si>
  <si>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</si>
  <si>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</si>
  <si>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</si>
  <si>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</si>
  <si>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</si>
  <si>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</si>
  <si>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</si>
  <si>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</si>
  <si>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</si>
  <si>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</si>
  <si>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</si>
  <si>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</si>
  <si>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</si>
  <si>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</si>
  <si>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</si>
  <si>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</si>
  <si>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</si>
  <si>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</si>
  <si>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</si>
  <si>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</si>
  <si>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</si>
  <si>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</si>
  <si>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</si>
  <si>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</si>
  <si>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</si>
  <si>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</si>
  <si>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</si>
  <si>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</si>
  <si>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</si>
  <si>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</si>
  <si>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</si>
  <si>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</si>
  <si>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</si>
  <si>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</si>
  <si>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</si>
  <si>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</si>
  <si>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</si>
  <si>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</si>
  <si>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</si>
  <si>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</si>
  <si>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</si>
  <si>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</si>
  <si>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</si>
  <si>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</si>
  <si>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</si>
  <si>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</si>
  <si>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</si>
  <si>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</si>
  <si>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</si>
  <si>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</si>
  <si>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</si>
  <si>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</si>
  <si>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</si>
  <si>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</si>
  <si>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</si>
  <si>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</si>
  <si>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</si>
  <si>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</si>
  <si>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</si>
  <si>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</si>
  <si>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</si>
  <si>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</si>
  <si>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</si>
  <si>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</si>
  <si>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</si>
  <si>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</si>
  <si>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</si>
  <si>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</si>
  <si>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</si>
  <si>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</si>
  <si>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</si>
  <si>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</si>
  <si>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</si>
  <si>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</si>
  <si>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</si>
  <si>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</si>
  <si>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</si>
  <si>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</si>
  <si>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</si>
  <si>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</si>
  <si>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</si>
  <si>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</si>
  <si>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</si>
  <si>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</si>
  <si>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</si>
  <si>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</si>
  <si>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</si>
  <si>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</si>
  <si>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</si>
  <si>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</si>
  <si>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</si>
  <si>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</si>
  <si>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</si>
  <si>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</si>
  <si>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</si>
  <si>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</si>
  <si>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</si>
  <si>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</si>
  <si>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</si>
  <si>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</si>
  <si>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</si>
  <si>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</si>
  <si>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</si>
  <si>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</si>
  <si>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</si>
  <si>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</si>
  <si>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</si>
  <si>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</si>
  <si>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</si>
  <si>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</si>
  <si>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</si>
  <si>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</si>
  <si>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</si>
  <si>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</si>
  <si>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</si>
  <si>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</si>
  <si>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</si>
  <si>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</si>
  <si>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</si>
  <si>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</si>
  <si>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</si>
  <si>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</si>
  <si>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</si>
  <si>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</si>
  <si>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</si>
  <si>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</si>
  <si>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</si>
  <si>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</si>
  <si>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</si>
  <si>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</si>
  <si>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</si>
  <si>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</si>
  <si>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</si>
  <si>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</si>
  <si>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</si>
  <si>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</si>
  <si>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</si>
  <si>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</si>
  <si>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</si>
  <si>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</si>
  <si>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</si>
  <si>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</si>
  <si>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</si>
  <si>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</si>
  <si>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</si>
  <si>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</si>
  <si>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</si>
  <si>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</si>
  <si>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</si>
  <si>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</si>
  <si>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</si>
  <si>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</si>
  <si>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</si>
  <si>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</si>
  <si>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</si>
  <si>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</si>
  <si>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</si>
  <si>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</si>
  <si>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</si>
  <si>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</si>
  <si>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</si>
  <si>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</si>
  <si>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</si>
  <si>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</si>
  <si>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</si>
  <si>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</si>
  <si>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</si>
  <si>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</si>
  <si>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</si>
  <si>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</si>
  <si>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</si>
  <si>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</si>
  <si>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</si>
  <si>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</si>
  <si>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</si>
  <si>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</si>
  <si>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</si>
  <si>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</si>
  <si>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</si>
  <si>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</si>
  <si>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</si>
  <si>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</si>
  <si>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</si>
  <si>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</si>
  <si>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</si>
  <si>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</si>
  <si>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</si>
  <si>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</si>
  <si>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</si>
  <si>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</si>
  <si>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</si>
  <si>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</si>
  <si>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</si>
  <si>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</si>
  <si>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</si>
  <si>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</si>
  <si>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</si>
  <si>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</si>
  <si>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</si>
  <si>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</si>
  <si>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</si>
  <si>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</si>
  <si>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</si>
  <si>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</si>
  <si>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</si>
  <si>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</si>
  <si>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</si>
  <si>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</si>
  <si>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</si>
  <si>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</si>
  <si>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</si>
  <si>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</si>
  <si>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</si>
  <si>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</si>
  <si>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</si>
  <si>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</si>
  <si>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</si>
  <si>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</si>
  <si>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</si>
  <si>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</si>
  <si>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</si>
  <si>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</si>
  <si>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</si>
  <si>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</si>
  <si>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</si>
  <si>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</si>
  <si>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</si>
  <si>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</si>
  <si>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</si>
  <si>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</si>
  <si>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</si>
  <si>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</si>
  <si>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</si>
  <si>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</si>
  <si>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</si>
  <si>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</si>
  <si>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</si>
  <si>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</si>
  <si>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</si>
  <si>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</si>
  <si>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</si>
  <si>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</si>
  <si>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</si>
  <si>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</si>
  <si>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</si>
  <si>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</si>
  <si>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</si>
  <si>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</si>
  <si>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</si>
  <si>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</si>
  <si>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</si>
  <si>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</si>
  <si>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</si>
  <si>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</si>
  <si>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</si>
  <si>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</si>
  <si>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</si>
  <si>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</si>
  <si>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</si>
  <si>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</si>
  <si>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</si>
  <si>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</si>
  <si>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</si>
  <si>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</si>
  <si>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</si>
  <si>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</si>
  <si>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</si>
  <si>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</si>
  <si>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</si>
  <si>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</si>
  <si>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</si>
  <si>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</si>
  <si>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</si>
  <si>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</si>
  <si>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</si>
  <si>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</si>
  <si>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</si>
  <si>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</si>
  <si>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</si>
  <si>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</si>
  <si>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</si>
  <si>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</si>
  <si>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</si>
  <si>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</si>
  <si>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</si>
  <si>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</si>
  <si>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</si>
  <si>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</si>
  <si>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</si>
  <si>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</si>
  <si>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</si>
  <si>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</si>
  <si>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</si>
  <si>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</si>
  <si>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</si>
  <si>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</si>
  <si>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</si>
  <si>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</si>
  <si>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</si>
  <si>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</si>
  <si>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</si>
  <si>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</si>
  <si>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</si>
  <si>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</si>
  <si>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</si>
  <si>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</si>
  <si>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</si>
  <si>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</si>
  <si>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</si>
  <si>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</si>
  <si>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</si>
  <si>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</si>
  <si>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</si>
  <si>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</si>
  <si>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</si>
  <si>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</si>
  <si>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</si>
  <si>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</si>
  <si>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</si>
  <si>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</si>
  <si>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</si>
  <si>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</si>
  <si>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</si>
  <si>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</si>
  <si>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</si>
  <si>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</si>
  <si>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</si>
  <si>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</si>
  <si>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</si>
  <si>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</si>
  <si>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</si>
  <si>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</si>
  <si>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</si>
  <si>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</si>
  <si>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</si>
  <si>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</si>
  <si>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</si>
  <si>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</si>
  <si>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</si>
  <si>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</si>
  <si>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</si>
  <si>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</si>
  <si>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</si>
  <si>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</si>
  <si>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</si>
  <si>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</si>
  <si>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</si>
  <si>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</si>
  <si>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</si>
  <si>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</si>
  <si>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</si>
  <si>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</si>
  <si>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</si>
  <si>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</si>
  <si>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</si>
  <si>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</si>
  <si>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</si>
  <si>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</si>
  <si>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</si>
  <si>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</si>
  <si>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</si>
  <si>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</si>
  <si>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</si>
  <si>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</si>
  <si>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</si>
  <si>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</si>
  <si>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</si>
  <si>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</si>
  <si>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</si>
  <si>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</si>
  <si>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</si>
  <si>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</si>
  <si>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</si>
  <si>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</si>
  <si>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</si>
  <si>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</si>
  <si>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</si>
  <si>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</si>
  <si>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</si>
  <si>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</si>
  <si>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</si>
  <si>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</si>
  <si>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</si>
  <si>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</si>
  <si>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</si>
  <si>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</si>
  <si>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</si>
  <si>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</si>
  <si>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</si>
  <si>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</si>
  <si>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</si>
  <si>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</si>
  <si>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</si>
  <si>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</si>
  <si>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</si>
  <si>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</si>
  <si>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</si>
  <si>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</si>
  <si>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</si>
  <si>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</si>
  <si>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</si>
  <si>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</si>
  <si>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</si>
  <si>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</si>
  <si>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</si>
  <si>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</si>
  <si>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</si>
  <si>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</si>
  <si>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</si>
  <si>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</si>
  <si>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</si>
  <si>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</si>
  <si>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</si>
  <si>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</si>
  <si>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</si>
  <si>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</si>
  <si>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</si>
  <si>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</si>
  <si>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</si>
  <si>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</si>
  <si>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</si>
  <si>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</si>
  <si>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</si>
  <si>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</si>
  <si>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</si>
  <si>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</si>
  <si>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</si>
  <si>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</si>
  <si>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</si>
  <si>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</si>
  <si>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</si>
  <si>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</si>
  <si>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</si>
  <si>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</si>
  <si>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</si>
  <si>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</si>
  <si>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</si>
  <si>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</si>
  <si>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</si>
  <si>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</si>
  <si>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</si>
  <si>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</si>
  <si>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</si>
  <si>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</si>
  <si>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</si>
  <si>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</si>
  <si>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</si>
  <si>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</si>
  <si>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</si>
  <si>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</si>
  <si>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</si>
  <si>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</si>
  <si>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</si>
  <si>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</si>
  <si>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</si>
  <si>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</si>
  <si>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</si>
  <si>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</si>
  <si>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</si>
  <si>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</si>
  <si>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</si>
  <si>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</si>
  <si>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</si>
  <si>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</si>
  <si>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</si>
  <si>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</si>
  <si>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</si>
  <si>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</si>
  <si>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</si>
  <si>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</si>
  <si>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</si>
  <si>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</si>
  <si>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</si>
  <si>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</si>
  <si>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</si>
  <si>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</si>
  <si>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</si>
  <si>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</si>
  <si>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</si>
  <si>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</si>
  <si>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</si>
  <si>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</si>
  <si>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</si>
  <si>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</si>
  <si>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</si>
  <si>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</si>
  <si>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</si>
  <si>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</si>
  <si>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</si>
  <si>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</si>
  <si>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</si>
  <si>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</si>
  <si>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</si>
  <si>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</si>
  <si>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</si>
  <si>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</si>
  <si>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</si>
  <si>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</si>
  <si>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</si>
  <si>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</si>
  <si>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</si>
  <si>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</si>
  <si>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</si>
  <si>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</si>
  <si>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</si>
  <si>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</si>
  <si>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</si>
  <si>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</si>
  <si>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</si>
  <si>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</si>
  <si>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</si>
  <si>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</si>
  <si>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</si>
  <si>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</si>
  <si>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</si>
  <si>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</si>
  <si>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</si>
  <si>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</si>
  <si>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</si>
  <si>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</si>
  <si>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</si>
  <si>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</si>
  <si>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</si>
  <si>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</si>
  <si>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</si>
  <si>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</si>
  <si>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</si>
  <si>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</si>
  <si>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</si>
  <si>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</si>
  <si>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</si>
  <si>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</si>
  <si>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</si>
  <si>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</si>
  <si>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</si>
  <si>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</si>
  <si>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</si>
  <si>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</si>
  <si>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</si>
  <si>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</si>
  <si>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</si>
  <si>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</si>
  <si>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</si>
  <si>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</si>
  <si>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</si>
  <si>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</si>
  <si>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</si>
  <si>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</si>
  <si>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</si>
  <si>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</si>
  <si>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</si>
  <si>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</si>
  <si>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</si>
  <si>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</si>
  <si>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</si>
  <si>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</si>
  <si>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</si>
  <si>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</si>
  <si>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</si>
  <si>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</si>
  <si>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</si>
  <si>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</si>
  <si>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</si>
  <si>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</si>
  <si>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</si>
  <si>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</si>
  <si>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</si>
  <si>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</si>
  <si>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</si>
  <si>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</si>
  <si>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</si>
  <si>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</si>
  <si>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</si>
  <si>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</si>
  <si>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</si>
  <si>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</si>
  <si>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</si>
  <si>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</si>
  <si>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</si>
  <si>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</si>
  <si>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</si>
  <si>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</si>
  <si>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</si>
  <si>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</si>
  <si>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</si>
  <si>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</si>
  <si>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</si>
  <si>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</si>
  <si>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</si>
  <si>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</si>
  <si>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</si>
  <si>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</si>
  <si>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</si>
  <si>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</si>
  <si>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</si>
  <si>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</si>
  <si>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</si>
  <si>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</si>
  <si>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</si>
  <si>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</si>
  <si>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</si>
  <si>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</si>
  <si>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</si>
  <si>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</si>
  <si>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</si>
  <si>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</si>
  <si>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</si>
  <si>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</si>
  <si>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</si>
  <si>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</si>
  <si>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</si>
  <si>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</si>
  <si>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</si>
  <si>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</si>
  <si>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</si>
  <si>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</si>
  <si>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</si>
  <si>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</si>
  <si>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</si>
  <si>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</si>
  <si>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</si>
  <si>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</si>
  <si>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</si>
  <si>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</si>
  <si>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</si>
  <si>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</si>
  <si>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</si>
  <si>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</si>
  <si>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</si>
  <si>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</si>
  <si>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</si>
  <si>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</si>
  <si>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</si>
  <si>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</si>
  <si>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</si>
  <si>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</si>
  <si>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</si>
  <si>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</si>
  <si>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</si>
  <si>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</si>
  <si>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</si>
  <si>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</si>
  <si>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</si>
  <si>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</si>
  <si>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</si>
  <si>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</si>
  <si>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</si>
  <si>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</si>
  <si>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</si>
  <si>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</si>
  <si>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</si>
  <si>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</si>
  <si>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</si>
  <si>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</si>
  <si>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</si>
  <si>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</si>
  <si>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</si>
  <si>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</si>
  <si>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</si>
  <si>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</si>
  <si>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</si>
  <si>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</si>
  <si>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</si>
  <si>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</si>
  <si>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</si>
  <si>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</si>
  <si>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</si>
  <si>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</si>
  <si>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</si>
  <si>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</si>
  <si>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</si>
  <si>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</si>
  <si>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</si>
  <si>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</si>
  <si>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</si>
  <si>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</si>
  <si>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</si>
  <si>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</si>
  <si>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</si>
  <si>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</si>
  <si>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</si>
  <si>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</si>
  <si>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</si>
  <si>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</si>
  <si>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</si>
  <si>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</si>
  <si>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</si>
  <si>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</si>
  <si>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</si>
  <si>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</si>
  <si>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</si>
  <si>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</si>
  <si>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</si>
  <si>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</si>
  <si>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</si>
  <si>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</si>
  <si>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</si>
  <si>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</si>
  <si>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</si>
  <si>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</si>
  <si>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</si>
  <si>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</si>
  <si>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</si>
  <si>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</si>
  <si>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</si>
  <si>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</si>
  <si>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</si>
  <si>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</si>
  <si>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</si>
  <si>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</si>
  <si>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</si>
  <si>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</si>
  <si>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</si>
  <si>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</si>
  <si>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</si>
  <si>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</si>
  <si>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</si>
  <si>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</si>
  <si>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</si>
  <si>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</si>
  <si>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</si>
  <si>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</si>
  <si>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</si>
  <si>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</si>
  <si>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</si>
  <si>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</si>
  <si>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</si>
  <si>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</si>
  <si>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</si>
  <si>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</si>
  <si>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</si>
  <si>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</si>
  <si>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</si>
  <si>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</si>
  <si>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</si>
  <si>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</si>
  <si>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</si>
  <si>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</si>
  <si>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</si>
  <si>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</si>
  <si>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</si>
  <si>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</si>
  <si>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</si>
  <si>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</si>
  <si>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</si>
  <si>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</si>
  <si>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</si>
  <si>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</si>
  <si>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</si>
  <si>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</si>
  <si>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</si>
  <si>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</si>
  <si>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</si>
  <si>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</si>
  <si>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</si>
  <si>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</si>
  <si>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</si>
  <si>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</si>
  <si>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</si>
  <si>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</si>
  <si>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</si>
  <si>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</si>
  <si>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</si>
  <si>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</si>
  <si>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</si>
  <si>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</si>
  <si>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</si>
  <si>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</si>
  <si>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</si>
  <si>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</si>
  <si>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</si>
  <si>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</si>
  <si>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</si>
  <si>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</si>
  <si>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</si>
  <si>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</si>
  <si>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</si>
  <si>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</si>
  <si>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</si>
  <si>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</si>
  <si>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</si>
  <si>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</si>
  <si>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</si>
  <si>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</si>
  <si>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</si>
  <si>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</si>
  <si>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</si>
  <si>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</si>
  <si>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</si>
  <si>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</si>
  <si>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</si>
  <si>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</si>
  <si>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</si>
  <si>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</si>
  <si>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</si>
  <si>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</si>
  <si>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</si>
  <si>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</si>
  <si>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</si>
  <si>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</si>
  <si>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</si>
  <si>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</si>
  <si>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</si>
  <si>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</si>
  <si>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</si>
  <si>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</si>
  <si>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</si>
  <si>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</si>
  <si>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</si>
  <si>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</si>
  <si>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</si>
  <si>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</si>
  <si>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</si>
  <si>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</si>
  <si>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</si>
  <si>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</si>
  <si>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</si>
  <si>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</si>
  <si>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</si>
  <si>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</si>
  <si>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</si>
  <si>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</si>
  <si>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</si>
  <si>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</si>
  <si>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</si>
  <si>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</si>
  <si>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</si>
  <si>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</si>
  <si>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</si>
  <si>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</si>
  <si>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</si>
  <si>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</si>
  <si>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</si>
  <si>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</si>
  <si>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</si>
  <si>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</si>
  <si>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</si>
  <si>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</si>
  <si>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</si>
  <si>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</si>
  <si>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</si>
  <si>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</si>
  <si>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</si>
  <si>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</si>
  <si>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</si>
  <si>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</si>
  <si>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</si>
  <si>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</si>
  <si>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</si>
  <si>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</si>
  <si>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</si>
  <si>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</si>
  <si>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</si>
  <si>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</si>
  <si>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</si>
  <si>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</si>
  <si>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</si>
  <si>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</si>
  <si>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</si>
  <si>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</si>
  <si>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</si>
  <si>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</si>
  <si>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</si>
  <si>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</si>
  <si>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</si>
  <si>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</si>
  <si>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</si>
  <si>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</si>
  <si>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</si>
  <si>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</si>
  <si>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</si>
  <si>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</si>
  <si>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</si>
  <si>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</si>
  <si>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</si>
  <si>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</si>
  <si>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</si>
  <si>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</si>
  <si>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</si>
  <si>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</si>
  <si>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</si>
  <si>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</si>
  <si>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</si>
  <si>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</si>
  <si>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</si>
  <si>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</si>
  <si>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</si>
  <si>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</si>
  <si>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</si>
  <si>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</si>
  <si>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</si>
  <si>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</si>
  <si>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</si>
  <si>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</si>
  <si>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</si>
  <si>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</si>
  <si>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</si>
  <si>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</si>
  <si>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</si>
  <si>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</si>
  <si>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</si>
  <si>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</si>
  <si>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</si>
  <si>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</si>
  <si>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</si>
  <si>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</si>
  <si>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</si>
  <si>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</si>
  <si>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</si>
  <si>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</si>
  <si>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</si>
  <si>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</si>
  <si>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</si>
  <si>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</si>
  <si>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</si>
  <si>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</si>
  <si>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</si>
  <si>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</si>
  <si>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</si>
  <si>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</si>
  <si>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</si>
  <si>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</si>
  <si>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</si>
  <si>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</si>
  <si>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</si>
  <si>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</si>
  <si>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</si>
  <si>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</si>
  <si>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</si>
  <si>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</si>
  <si>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</si>
  <si>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</si>
  <si>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</si>
  <si>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</si>
  <si>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</si>
  <si>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</si>
  <si>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</si>
  <si>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</si>
  <si>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</si>
  <si>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</si>
  <si>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</si>
  <si>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</si>
  <si>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</si>
  <si>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</si>
  <si>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</si>
  <si>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</si>
  <si>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</si>
  <si>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</si>
  <si>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</si>
  <si>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</si>
  <si>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</si>
  <si>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</si>
  <si>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</si>
  <si>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</si>
  <si>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</si>
  <si>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</si>
  <si>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</si>
  <si>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</si>
  <si>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</si>
  <si>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</si>
  <si>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</si>
  <si>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</si>
  <si>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</si>
  <si>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</si>
  <si>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</si>
  <si>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</si>
  <si>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</si>
  <si>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</si>
  <si>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</si>
  <si>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</si>
  <si>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</si>
  <si>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</si>
  <si>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</si>
  <si>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</si>
  <si>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</si>
  <si>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</si>
  <si>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</si>
  <si>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</si>
  <si>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</si>
  <si>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</si>
  <si>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</si>
  <si>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</si>
  <si>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</si>
  <si>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</si>
  <si>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</si>
  <si>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</si>
  <si>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</si>
  <si>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</si>
  <si>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</si>
  <si>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</si>
  <si>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</si>
  <si>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</si>
  <si>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</si>
  <si>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</si>
  <si>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</si>
  <si>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</si>
  <si>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</si>
  <si>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</si>
  <si>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</si>
  <si>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</si>
  <si>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</si>
  <si>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</si>
  <si>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</si>
  <si>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</si>
  <si>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</si>
  <si>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</si>
  <si>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</si>
  <si>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</si>
  <si>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</si>
  <si>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</si>
  <si>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</si>
  <si>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</si>
  <si>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</si>
  <si>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</si>
  <si>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</si>
  <si>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</si>
  <si>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</si>
  <si>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</si>
  <si>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</si>
  <si>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</si>
  <si>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</si>
  <si>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</si>
  <si>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</si>
  <si>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</si>
  <si>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</si>
  <si>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</si>
  <si>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</si>
  <si>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</si>
  <si>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</si>
  <si>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</si>
  <si>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</si>
  <si>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</si>
  <si>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</si>
  <si>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</si>
  <si>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</si>
  <si>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</si>
  <si>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</si>
  <si>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</si>
  <si>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</si>
  <si>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</si>
  <si>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</si>
  <si>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</si>
  <si>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</si>
  <si>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</si>
  <si>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</si>
  <si>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</si>
  <si>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</si>
  <si>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</si>
  <si>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</si>
  <si>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</si>
  <si>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</si>
  <si>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</si>
  <si>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</si>
  <si>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</si>
  <si>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</si>
  <si>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</si>
  <si>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</si>
  <si>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</si>
  <si>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</si>
  <si>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</si>
  <si>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</si>
  <si>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</si>
  <si>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</si>
  <si>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</si>
  <si>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</si>
  <si>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</si>
  <si>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</si>
  <si>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</si>
  <si>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</si>
  <si>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</si>
  <si>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</si>
  <si>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</si>
  <si>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</si>
  <si>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</si>
  <si>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</si>
  <si>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</si>
  <si>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</si>
  <si>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</si>
  <si>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</si>
  <si>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</si>
  <si>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</si>
  <si>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</si>
  <si>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</si>
  <si>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</si>
  <si>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</si>
  <si>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</si>
  <si>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</si>
  <si>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</si>
  <si>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</si>
  <si>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</si>
  <si>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</si>
  <si>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</si>
  <si>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</si>
  <si>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</si>
  <si>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</si>
  <si>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</si>
  <si>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</si>
  <si>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</si>
  <si>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</si>
  <si>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</si>
  <si>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</si>
  <si>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</si>
  <si>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</si>
  <si>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</si>
  <si>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</si>
  <si>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</si>
  <si>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</si>
  <si>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</si>
  <si>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</si>
  <si>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</si>
  <si>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</si>
  <si>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</si>
  <si>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</si>
  <si>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</si>
  <si>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</si>
  <si>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</si>
  <si>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</si>
  <si>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</si>
  <si>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</si>
  <si>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</si>
  <si>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</si>
  <si>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</si>
  <si>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</si>
  <si>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</si>
  <si>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</si>
  <si>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</si>
  <si>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</si>
  <si>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</si>
  <si>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</si>
  <si>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</si>
  <si>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</si>
  <si>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</si>
  <si>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</si>
  <si>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</si>
  <si>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</si>
  <si>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</si>
  <si>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</si>
  <si>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</si>
  <si>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</si>
  <si>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</si>
  <si>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</si>
  <si>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</si>
  <si>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</si>
  <si>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</si>
  <si>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</si>
  <si>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</si>
  <si>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</si>
  <si>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</si>
  <si>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</si>
  <si>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</si>
  <si>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</si>
  <si>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</si>
  <si>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</si>
  <si>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</si>
  <si>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</si>
  <si>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</si>
  <si>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</si>
  <si>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</si>
  <si>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</si>
  <si>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</si>
  <si>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</si>
  <si>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</si>
  <si>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</si>
  <si>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</si>
  <si>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</si>
  <si>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</si>
  <si>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</si>
  <si>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</si>
  <si>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</si>
  <si>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</si>
  <si>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</si>
  <si>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</si>
  <si>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</si>
  <si>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</si>
  <si>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</si>
  <si>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</si>
  <si>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</si>
  <si>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</si>
  <si>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</si>
  <si>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</si>
  <si>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</si>
  <si>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</si>
  <si>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</si>
  <si>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</si>
  <si>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</si>
  <si>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</si>
  <si>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</si>
  <si>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</si>
  <si>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</si>
  <si>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</si>
  <si>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</si>
  <si>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</si>
  <si>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</si>
  <si>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</si>
  <si>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</si>
  <si>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</si>
  <si>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</si>
  <si>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</si>
  <si>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</si>
  <si>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</si>
  <si>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</si>
  <si>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</si>
  <si>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</si>
  <si>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</si>
  <si>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</si>
  <si>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</si>
  <si>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</si>
  <si>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</si>
  <si>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</si>
  <si>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</si>
  <si>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</si>
  <si>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</si>
  <si>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</si>
  <si>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</si>
  <si>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</si>
  <si>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</si>
  <si>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</si>
  <si>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</si>
  <si>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</si>
  <si>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</si>
  <si>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</si>
  <si>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</si>
  <si>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</si>
  <si>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</si>
  <si>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</si>
  <si>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</si>
  <si>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</si>
  <si>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</si>
  <si>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</si>
  <si>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</si>
  <si>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</si>
  <si>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</si>
  <si>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</si>
  <si>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</si>
  <si>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</si>
  <si>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</si>
  <si>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</si>
  <si>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</si>
  <si>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</si>
  <si>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</si>
  <si>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</si>
  <si>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</si>
  <si>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</si>
  <si>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</si>
  <si>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</si>
  <si>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</si>
  <si>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</si>
  <si>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</si>
  <si>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</si>
  <si>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</si>
  <si>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</si>
  <si>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</si>
  <si>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</si>
  <si>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</si>
  <si>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</si>
  <si>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</si>
  <si>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</si>
  <si>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</si>
  <si>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</si>
  <si>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</si>
  <si>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</si>
  <si>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</si>
  <si>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</si>
  <si>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</si>
  <si>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</si>
  <si>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</si>
  <si>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</si>
  <si>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</si>
  <si>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</si>
  <si>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</si>
  <si>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</si>
  <si>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</si>
  <si>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</si>
  <si>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</si>
  <si>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</si>
  <si>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</si>
  <si>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</si>
  <si>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</si>
  <si>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</si>
  <si>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</si>
  <si>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</si>
  <si>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</si>
  <si>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</si>
  <si>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</si>
  <si>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</si>
  <si>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</si>
  <si>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</si>
  <si>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</si>
  <si>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</si>
  <si>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</si>
  <si>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</si>
  <si>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</si>
  <si>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</si>
  <si>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</si>
  <si>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</si>
  <si>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</si>
  <si>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</si>
  <si>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</si>
  <si>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</si>
  <si>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</si>
  <si>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</si>
  <si>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</si>
  <si>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</si>
  <si>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</si>
  <si>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</si>
  <si>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</si>
  <si>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</si>
  <si>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</si>
  <si>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</si>
  <si>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</si>
  <si>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</si>
  <si>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</si>
  <si>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</si>
  <si>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</si>
  <si>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</si>
  <si>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</si>
  <si>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</si>
  <si>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</si>
  <si>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</si>
  <si>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</si>
  <si>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</si>
  <si>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</si>
  <si>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</si>
  <si>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</si>
  <si>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</si>
  <si>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</si>
  <si>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</si>
  <si>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</si>
  <si>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</si>
  <si>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</si>
  <si>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</si>
  <si>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</si>
  <si>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</si>
  <si>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</si>
  <si>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</si>
  <si>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</si>
  <si>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</si>
  <si>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</si>
  <si>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</si>
  <si>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</si>
  <si>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</si>
  <si>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</si>
  <si>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</si>
  <si>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</si>
  <si>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</si>
  <si>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</si>
  <si>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</si>
  <si>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</si>
  <si>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</si>
  <si>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</si>
  <si>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</si>
  <si>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</si>
  <si>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</si>
  <si>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</si>
  <si>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</si>
  <si>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</si>
  <si>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</si>
  <si>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</si>
  <si>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</si>
  <si>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</si>
  <si>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</si>
  <si>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</si>
  <si>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</si>
  <si>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</si>
  <si>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</si>
  <si>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</si>
  <si>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</si>
  <si>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</si>
  <si>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</si>
  <si>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</si>
  <si>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</si>
  <si>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</si>
  <si>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</si>
  <si>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</si>
  <si>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</si>
  <si>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</si>
  <si>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</si>
  <si>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</si>
  <si>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</si>
  <si>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</si>
  <si>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</si>
  <si>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</si>
  <si>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</si>
  <si>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</si>
  <si>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</si>
  <si>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</si>
  <si>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</si>
  <si>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</si>
  <si>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</si>
  <si>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</si>
  <si>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</si>
  <si>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</si>
  <si>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</si>
  <si>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</si>
  <si>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</si>
  <si>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</si>
  <si>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</si>
  <si>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</si>
  <si>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</si>
  <si>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</si>
  <si>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</si>
  <si>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</si>
  <si>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</si>
  <si>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</si>
  <si>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</si>
  <si>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</si>
  <si>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</si>
  <si>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</si>
  <si>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</si>
  <si>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</si>
  <si>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</si>
  <si>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</si>
  <si>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</si>
  <si>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</si>
  <si>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</si>
  <si>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</si>
  <si>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</si>
  <si>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</si>
  <si>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</si>
  <si>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</si>
  <si>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</si>
  <si>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</si>
  <si>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</si>
  <si>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</si>
  <si>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</si>
  <si>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</si>
  <si>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</si>
  <si>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</si>
  <si>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</si>
  <si>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</si>
  <si>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</si>
  <si>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</si>
  <si>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</si>
  <si>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</si>
  <si>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</si>
  <si>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</si>
  <si>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</si>
  <si>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</si>
  <si>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</si>
  <si>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</si>
  <si>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</si>
  <si>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</si>
  <si>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</si>
  <si>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</si>
  <si>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</si>
  <si>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</si>
  <si>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</si>
  <si>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</si>
  <si>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</si>
  <si>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</si>
  <si>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</si>
  <si>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</si>
  <si>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</si>
  <si>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</si>
  <si>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</si>
  <si>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</si>
  <si>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</si>
  <si>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</si>
  <si>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</si>
  <si>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</si>
  <si>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</si>
  <si>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</si>
  <si>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</si>
  <si>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</si>
  <si>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</si>
  <si>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</si>
  <si>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</si>
  <si>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</si>
  <si>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</si>
  <si>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</si>
  <si>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</si>
  <si>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</si>
  <si>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</si>
  <si>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</si>
  <si>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</si>
  <si>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</si>
  <si>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</si>
  <si>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</si>
  <si>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</si>
  <si>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</si>
  <si>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</si>
  <si>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</si>
  <si>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</si>
  <si>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</si>
  <si>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</si>
  <si>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</si>
  <si>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</si>
  <si>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</si>
  <si>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</si>
  <si>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</si>
  <si>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</si>
  <si>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</si>
  <si>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</si>
  <si>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</si>
  <si>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</si>
  <si>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</si>
  <si>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</si>
  <si>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</si>
  <si>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</si>
  <si>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</si>
  <si>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</si>
  <si>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</si>
  <si>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</si>
  <si>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</si>
  <si>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</si>
  <si>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</si>
  <si>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</si>
  <si>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</si>
  <si>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</si>
  <si>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</si>
  <si>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</si>
  <si>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</si>
  <si>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</si>
  <si>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</si>
  <si>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</si>
  <si>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</si>
  <si>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</si>
  <si>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</si>
  <si>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</si>
  <si>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</si>
  <si>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</si>
  <si>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</si>
  <si>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</si>
  <si>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</si>
  <si>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</si>
  <si>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</si>
  <si>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</si>
  <si>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</si>
  <si>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</si>
  <si>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</si>
  <si>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</si>
  <si>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</si>
  <si>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</si>
  <si>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</si>
  <si>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</si>
  <si>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</si>
  <si>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</si>
  <si>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</si>
  <si>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</si>
  <si>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</si>
  <si>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</si>
  <si>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</si>
  <si>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</si>
  <si>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</si>
  <si>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</si>
  <si>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</si>
  <si>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</si>
  <si>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</si>
  <si>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</si>
  <si>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</si>
  <si>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</si>
  <si>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</si>
  <si>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</si>
  <si>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</si>
  <si>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</si>
  <si>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</si>
  <si>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</si>
  <si>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</si>
  <si>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</si>
  <si>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</si>
  <si>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</si>
  <si>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</si>
  <si>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</si>
  <si>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</si>
  <si>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</si>
  <si>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</si>
  <si>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</si>
  <si>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</si>
  <si>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</si>
  <si>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</si>
  <si>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</si>
  <si>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</si>
  <si>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</si>
  <si>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</si>
  <si>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</si>
  <si>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</si>
  <si>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</si>
  <si>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</si>
  <si>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</si>
  <si>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</si>
  <si>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</si>
  <si>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</si>
  <si>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</si>
  <si>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</si>
  <si>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</si>
  <si>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</si>
  <si>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</si>
  <si>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</si>
  <si>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</si>
  <si>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</si>
  <si>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</si>
  <si>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</si>
  <si>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</si>
  <si>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</si>
  <si>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</si>
  <si>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</si>
  <si>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</si>
  <si>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</si>
  <si>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</si>
  <si>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</si>
  <si>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</si>
  <si>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</si>
  <si>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</si>
  <si>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</si>
  <si>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</si>
  <si>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</si>
  <si>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</si>
  <si>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</si>
  <si>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</si>
  <si>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</si>
  <si>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</si>
  <si>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</si>
  <si>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</si>
  <si>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</si>
  <si>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</si>
  <si>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</si>
  <si>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</si>
  <si>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</si>
  <si>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</si>
  <si>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</si>
  <si>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</si>
  <si>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</si>
  <si>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</si>
  <si>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</si>
  <si>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</si>
  <si>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</si>
  <si>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</si>
  <si>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</si>
  <si>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</si>
  <si>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</si>
  <si>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</si>
  <si>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</si>
  <si>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</si>
  <si>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</si>
  <si>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</si>
  <si>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</si>
  <si>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</si>
  <si>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</si>
  <si>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</si>
  <si>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</si>
  <si>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</si>
  <si>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</si>
  <si>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</si>
  <si>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</si>
  <si>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</si>
  <si>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</si>
  <si>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</si>
  <si>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</si>
  <si>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</si>
  <si>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</si>
  <si>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</si>
  <si>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</si>
  <si>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</si>
  <si>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</si>
  <si>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</si>
  <si>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</si>
  <si>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</si>
  <si>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</si>
  <si>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</si>
  <si>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</si>
  <si>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</si>
  <si>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</si>
  <si>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</si>
  <si>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</si>
  <si>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</si>
  <si>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</si>
  <si>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</si>
  <si>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</si>
  <si>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</si>
  <si>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</si>
  <si>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</si>
  <si>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</si>
  <si>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</si>
  <si>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</si>
  <si>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</si>
  <si>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</si>
  <si>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</si>
  <si>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</si>
  <si>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</si>
  <si>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</si>
  <si>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</si>
  <si>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</si>
  <si>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</si>
  <si>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</si>
  <si>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</si>
  <si>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</si>
  <si>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</si>
  <si>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</si>
  <si>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</si>
  <si>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</si>
  <si>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</si>
  <si>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</si>
  <si>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</si>
  <si>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</si>
  <si>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</si>
  <si>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</si>
  <si>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</si>
  <si>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</si>
  <si>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</si>
  <si>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</si>
  <si>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</si>
  <si>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</si>
  <si>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</si>
  <si>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</si>
  <si>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</si>
  <si>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</si>
  <si>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</si>
  <si>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</si>
  <si>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</si>
  <si>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</si>
  <si>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</si>
  <si>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</si>
  <si>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</si>
  <si>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</si>
  <si>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</si>
  <si>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</si>
  <si>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</si>
  <si>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</si>
  <si>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</si>
  <si>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</si>
  <si>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</si>
  <si>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</si>
  <si>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</si>
  <si>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</si>
  <si>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</si>
  <si>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</si>
  <si>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</si>
  <si>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</si>
  <si>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</si>
  <si>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</si>
  <si>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</si>
  <si>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</si>
  <si>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</si>
  <si>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</si>
  <si>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</si>
  <si>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</si>
  <si>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</si>
  <si>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</si>
  <si>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</si>
  <si>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</si>
  <si>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</si>
  <si>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</si>
  <si>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</si>
  <si>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</si>
  <si>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</si>
  <si>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</si>
  <si>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</si>
  <si>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</si>
  <si>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</si>
  <si>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</si>
  <si>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</si>
  <si>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</si>
  <si>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</si>
  <si>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</si>
  <si>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</si>
  <si>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</si>
  <si>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</si>
  <si>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</si>
  <si>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</si>
  <si>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</si>
  <si>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</si>
  <si>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</si>
  <si>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</si>
  <si>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</si>
  <si>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</si>
  <si>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</si>
  <si>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</si>
  <si>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</si>
  <si>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</si>
  <si>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</si>
  <si>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</si>
  <si>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</si>
  <si>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</si>
  <si>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</si>
  <si>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</si>
  <si>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</si>
  <si>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</si>
  <si>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</si>
  <si>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</si>
  <si>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</si>
  <si>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</si>
  <si>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</si>
  <si>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</si>
  <si>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</si>
  <si>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</si>
  <si>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</si>
  <si>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</si>
  <si>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</si>
  <si>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</si>
  <si>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</si>
  <si>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</si>
  <si>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</si>
  <si>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</si>
  <si>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</si>
  <si>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</si>
  <si>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</si>
  <si>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</si>
  <si>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</si>
  <si>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</si>
  <si>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</si>
  <si>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</si>
  <si>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</si>
  <si>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</si>
  <si>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</si>
  <si>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</si>
  <si>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</si>
  <si>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</si>
  <si>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</si>
  <si>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</si>
  <si>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</si>
  <si>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</si>
  <si>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</si>
  <si>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</si>
  <si>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</si>
  <si>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</si>
  <si>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</si>
  <si>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</si>
  <si>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</si>
  <si>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</si>
  <si>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</si>
  <si>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</si>
  <si>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</si>
  <si>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</si>
  <si>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</si>
  <si>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</si>
  <si>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</si>
  <si>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</si>
  <si>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</si>
  <si>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</si>
  <si>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</si>
  <si>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</si>
  <si>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</si>
  <si>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</si>
  <si>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</si>
  <si>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</si>
  <si>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</si>
  <si>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</si>
  <si>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</si>
  <si>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</si>
  <si>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</si>
  <si>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</si>
  <si>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</si>
  <si>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</si>
  <si>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</si>
  <si>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</si>
  <si>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</si>
  <si>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</si>
  <si>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</si>
  <si>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</si>
  <si>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</si>
  <si>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</si>
  <si>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</si>
  <si>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</si>
  <si>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</si>
  <si>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</si>
  <si>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</si>
  <si>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</si>
  <si>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</si>
  <si>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</si>
  <si>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</si>
  <si>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</si>
  <si>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</si>
  <si>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</si>
  <si>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</si>
  <si>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</si>
  <si>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</si>
  <si>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</si>
  <si>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</si>
  <si>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</si>
  <si>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</si>
  <si>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</si>
  <si>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</si>
  <si>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</si>
  <si>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</si>
  <si>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</si>
  <si>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</si>
  <si>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</si>
  <si>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</si>
  <si>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</si>
  <si>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</si>
  <si>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</si>
  <si>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</si>
  <si>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</si>
  <si>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</si>
  <si>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</si>
  <si>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</si>
  <si>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</si>
  <si>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</si>
  <si>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</si>
  <si>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</si>
  <si>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</si>
  <si>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</si>
  <si>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</si>
  <si>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</si>
  <si>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</si>
  <si>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</si>
  <si>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</si>
  <si>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</si>
  <si>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</si>
  <si>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</si>
  <si>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</si>
  <si>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</si>
  <si>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</si>
  <si>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</si>
  <si>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</si>
  <si>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</si>
  <si>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</si>
  <si>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</si>
  <si>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</si>
  <si>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</si>
  <si>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</si>
  <si>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</si>
  <si>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</si>
  <si>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</si>
  <si>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</si>
  <si>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</si>
  <si>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</si>
  <si>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</si>
  <si>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</si>
  <si>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</si>
  <si>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</si>
  <si>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</si>
  <si>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</si>
  <si>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</si>
  <si>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</si>
  <si>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</si>
  <si>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</si>
  <si>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</si>
  <si>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</si>
  <si>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</si>
  <si>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</si>
  <si>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</si>
  <si>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</si>
  <si>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</si>
  <si>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</si>
  <si>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</si>
  <si>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</si>
  <si>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</si>
  <si>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</si>
  <si>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</si>
  <si>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</si>
  <si>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</si>
  <si>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</si>
  <si>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</si>
  <si>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</si>
  <si>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</si>
  <si>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</si>
  <si>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</si>
  <si>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</si>
  <si>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</si>
  <si>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</si>
  <si>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</si>
  <si>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</si>
  <si>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</si>
  <si>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</si>
  <si>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</si>
  <si>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</si>
  <si>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</si>
  <si>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</si>
  <si>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</si>
  <si>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</si>
  <si>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</si>
  <si>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</si>
  <si>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</si>
  <si>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</si>
  <si>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</si>
  <si>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</si>
  <si>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</si>
  <si>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</si>
  <si>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</si>
  <si>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</si>
  <si>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</si>
  <si>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</si>
  <si>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</si>
  <si>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</si>
  <si>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</si>
  <si>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</si>
  <si>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</si>
  <si>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</si>
  <si>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</si>
  <si>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</si>
  <si>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</si>
  <si>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</si>
  <si>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</si>
  <si>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</si>
  <si>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</si>
  <si>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</si>
  <si>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</si>
  <si>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</si>
  <si>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</si>
  <si>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</si>
  <si>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</si>
  <si>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</si>
  <si>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</si>
  <si>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</si>
  <si>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</si>
  <si>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</si>
  <si>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</si>
  <si>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</si>
  <si>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</si>
  <si>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</si>
  <si>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</si>
  <si>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</si>
  <si>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</si>
  <si>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</si>
  <si>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</si>
  <si>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</si>
  <si>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</si>
  <si>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</si>
  <si>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</si>
  <si>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</si>
  <si>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</si>
  <si>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</si>
  <si>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</si>
  <si>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</si>
  <si>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</si>
  <si>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</si>
  <si>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</si>
  <si>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</si>
  <si>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</si>
  <si>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</si>
  <si>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</si>
  <si>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</si>
  <si>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</si>
  <si>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</si>
  <si>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</si>
  <si>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</si>
  <si>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</si>
  <si>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</si>
  <si>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</si>
  <si>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</si>
  <si>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</si>
  <si>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</si>
  <si>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</si>
  <si>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</si>
  <si>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</si>
  <si>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</si>
  <si>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</si>
  <si>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</si>
  <si>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</si>
  <si>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</si>
  <si>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</si>
  <si>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</si>
  <si>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</si>
  <si>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</si>
  <si>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</si>
  <si>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</si>
  <si>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</si>
  <si>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</si>
  <si>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</si>
  <si>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</si>
  <si>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</si>
  <si>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</si>
  <si>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</si>
  <si>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</si>
  <si>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</si>
  <si>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</si>
  <si>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</si>
  <si>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</si>
  <si>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</si>
  <si>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</si>
  <si>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</si>
  <si>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</si>
  <si>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</si>
  <si>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</si>
  <si>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</si>
  <si>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</si>
  <si>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</si>
  <si>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</si>
  <si>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</si>
  <si>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</si>
  <si>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</si>
  <si>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</si>
  <si>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</si>
  <si>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</si>
  <si>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</si>
  <si>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</si>
  <si>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</si>
  <si>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</si>
  <si>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</si>
  <si>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</si>
  <si>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</si>
  <si>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</si>
  <si>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</si>
  <si>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</si>
  <si>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</si>
  <si>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</si>
  <si>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</si>
  <si>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</si>
  <si>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</si>
  <si>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</si>
  <si>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</si>
  <si>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</si>
  <si>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</si>
  <si>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</si>
  <si>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</si>
  <si>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</si>
  <si>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</si>
  <si>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</si>
  <si>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</si>
  <si>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</si>
  <si>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</si>
  <si>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</si>
  <si>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</si>
  <si>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</si>
  <si>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</si>
  <si>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</si>
  <si>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</si>
  <si>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</si>
  <si>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</si>
  <si>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</si>
  <si>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</si>
  <si>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</si>
  <si>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</si>
  <si>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</si>
  <si>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</si>
  <si>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</si>
  <si>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</si>
  <si>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</si>
  <si>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</si>
  <si>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</si>
  <si>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</si>
  <si>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</si>
  <si>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</si>
  <si>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</si>
  <si>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</si>
  <si>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</si>
  <si>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</si>
  <si>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</si>
  <si>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</si>
  <si>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</si>
  <si>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</si>
  <si>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</si>
  <si>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</si>
  <si>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</si>
  <si>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</si>
  <si>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</si>
  <si>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</si>
  <si>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</si>
  <si>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</si>
  <si>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</si>
  <si>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</si>
  <si>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</si>
  <si>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</si>
  <si>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</si>
  <si>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</si>
  <si>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</si>
  <si>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</si>
  <si>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</si>
  <si>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</si>
  <si>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</si>
  <si>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</si>
  <si>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</si>
  <si>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</si>
  <si>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</si>
  <si>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</si>
  <si>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</si>
  <si>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</si>
  <si>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</si>
  <si>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</si>
  <si>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</si>
  <si>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</si>
  <si>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</si>
  <si>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</si>
  <si>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</si>
  <si>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</si>
  <si>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</si>
  <si>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</si>
  <si>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</si>
  <si>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</si>
  <si>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</si>
  <si>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</si>
  <si>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</si>
  <si>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</si>
  <si>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</si>
  <si>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</si>
  <si>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</si>
  <si>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</si>
  <si>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</si>
  <si>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</si>
  <si>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</si>
  <si>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</si>
  <si>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</si>
  <si>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</si>
  <si>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</si>
  <si>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</si>
  <si>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</si>
  <si>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</si>
  <si>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</si>
  <si>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</si>
  <si>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</si>
  <si>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</si>
  <si>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</si>
  <si>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</si>
  <si>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</si>
  <si>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</si>
  <si>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</si>
  <si>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</si>
  <si>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</si>
  <si>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</si>
  <si>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</si>
  <si>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</si>
  <si>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</si>
  <si>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</si>
  <si>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</si>
  <si>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</si>
  <si>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</si>
  <si>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</si>
  <si>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</si>
  <si>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</si>
  <si>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</si>
  <si>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</si>
  <si>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</si>
  <si>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</si>
  <si>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</si>
  <si>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</si>
  <si>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</si>
  <si>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</si>
  <si>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</si>
  <si>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</si>
  <si>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</si>
  <si>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</si>
  <si>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</si>
  <si>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</si>
  <si>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</si>
  <si>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</si>
  <si>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</si>
  <si>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</si>
  <si>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</si>
  <si>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</si>
  <si>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</si>
  <si>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</si>
  <si>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</si>
  <si>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</si>
  <si>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</si>
  <si>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</si>
  <si>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</si>
  <si>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</si>
  <si>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</si>
  <si>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</si>
  <si>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</si>
  <si>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</si>
  <si>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</si>
  <si>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</si>
  <si>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</si>
  <si>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</si>
  <si>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</si>
  <si>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</si>
  <si>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</si>
  <si>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</si>
  <si>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</si>
  <si>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</si>
  <si>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</si>
  <si>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</si>
  <si>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</si>
  <si>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</si>
  <si>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</si>
  <si>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</si>
  <si>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</si>
  <si>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</si>
  <si>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</si>
  <si>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</si>
  <si>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</si>
  <si>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</si>
  <si>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</si>
  <si>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</si>
  <si>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</si>
  <si>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</si>
  <si>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</si>
  <si>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</si>
  <si>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</si>
  <si>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</si>
  <si>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</si>
  <si>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</si>
  <si>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</si>
  <si>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</si>
  <si>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</si>
  <si>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</si>
  <si>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</si>
  <si>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</si>
  <si>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</si>
  <si>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</si>
  <si>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</si>
  <si>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</si>
  <si>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</si>
  <si>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</si>
  <si>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</si>
  <si>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</si>
  <si>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</si>
  <si>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</si>
  <si>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</si>
  <si>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</si>
  <si>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</si>
  <si>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</si>
  <si>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</si>
  <si>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</si>
  <si>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</si>
  <si>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</si>
  <si>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</si>
  <si>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</si>
  <si>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</si>
  <si>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</si>
  <si>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</si>
  <si>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</si>
  <si>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</si>
  <si>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</si>
  <si>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</si>
  <si>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</si>
  <si>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</si>
  <si>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</si>
  <si>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</si>
  <si>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</si>
  <si>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</si>
  <si>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</si>
  <si>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</si>
  <si>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</si>
  <si>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</si>
  <si>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</si>
  <si>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</si>
  <si>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</si>
  <si>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</si>
  <si>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</si>
  <si>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</si>
  <si>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</si>
  <si>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</si>
  <si>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</si>
  <si>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</si>
  <si>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</si>
  <si>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</si>
  <si>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</si>
  <si>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</si>
  <si>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</si>
  <si>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</si>
  <si>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</si>
  <si>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</si>
  <si>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</si>
  <si>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</si>
  <si>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</si>
  <si>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</si>
  <si>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</si>
  <si>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</si>
  <si>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</si>
  <si>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</si>
  <si>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</si>
  <si>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</si>
  <si>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</si>
  <si>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</si>
  <si>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</si>
  <si>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</si>
  <si>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</si>
  <si>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</si>
  <si>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</si>
  <si>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</si>
  <si>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</si>
  <si>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</si>
  <si>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</si>
  <si>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</si>
  <si>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</si>
  <si>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</si>
  <si>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</si>
  <si>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</si>
  <si>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</si>
  <si>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</si>
  <si>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</si>
  <si>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</si>
  <si>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</si>
  <si>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</si>
  <si>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</si>
  <si>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</si>
  <si>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</si>
  <si>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</si>
  <si>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</si>
  <si>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</si>
  <si>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</si>
  <si>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</si>
  <si>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</si>
  <si>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</si>
  <si>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</si>
  <si>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</si>
  <si>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</si>
  <si>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</si>
  <si>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</si>
  <si>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</si>
  <si>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</si>
  <si>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</si>
  <si>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</si>
  <si>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</si>
  <si>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</si>
  <si>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</si>
  <si>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</si>
  <si>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</si>
  <si>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</si>
  <si>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</si>
  <si>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</si>
  <si>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</si>
  <si>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</si>
  <si>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</si>
  <si>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</si>
  <si>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</si>
  <si>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</si>
  <si>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</si>
  <si>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</si>
  <si>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</si>
  <si>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</si>
  <si>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</si>
  <si>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</si>
  <si>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</si>
  <si>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</si>
  <si>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</si>
  <si>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</si>
  <si>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</si>
  <si>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</si>
  <si>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</si>
  <si>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</si>
  <si>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</si>
  <si>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</si>
  <si>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</si>
  <si>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</si>
  <si>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</si>
  <si>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</si>
  <si>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</si>
  <si>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</si>
  <si>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</si>
  <si>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</si>
  <si>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</si>
  <si>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</si>
  <si>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</si>
  <si>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</si>
  <si>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</si>
  <si>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</si>
  <si>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</si>
  <si>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</si>
  <si>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</si>
  <si>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</si>
  <si>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</si>
  <si>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</si>
  <si>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</si>
  <si>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</si>
  <si>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</si>
  <si>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</si>
  <si>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</si>
  <si>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</si>
  <si>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</si>
  <si>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</si>
  <si>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</si>
  <si>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</si>
  <si>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</si>
  <si>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</si>
  <si>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</si>
  <si>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</si>
  <si>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</si>
  <si>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</si>
  <si>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</si>
  <si>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</si>
  <si>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</si>
  <si>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</si>
  <si>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</si>
  <si>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</si>
  <si>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</si>
  <si>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</si>
  <si>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</si>
  <si>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</si>
  <si>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</si>
  <si>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</si>
  <si>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</si>
  <si>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</si>
  <si>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</si>
  <si>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</si>
  <si>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</si>
  <si>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</si>
  <si>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</si>
  <si>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</si>
  <si>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</si>
  <si>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</si>
  <si>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</si>
  <si>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</si>
  <si>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</si>
  <si>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</si>
  <si>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</si>
  <si>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</si>
  <si>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</si>
  <si>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</si>
  <si>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</si>
  <si>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</si>
  <si>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</si>
  <si>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</si>
  <si>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</si>
  <si>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</si>
  <si>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</si>
  <si>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</si>
  <si>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</si>
  <si>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</si>
  <si>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</si>
  <si>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</si>
  <si>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</si>
  <si>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</si>
  <si>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</si>
  <si>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</si>
  <si>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</si>
  <si>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</si>
  <si>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</si>
  <si>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</si>
  <si>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</si>
  <si>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</si>
  <si>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</si>
  <si>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</si>
  <si>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</si>
  <si>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</si>
  <si>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</si>
  <si>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</si>
  <si>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</si>
  <si>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</si>
  <si>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</si>
  <si>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</si>
  <si>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</si>
  <si>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</si>
  <si>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</si>
  <si>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</si>
  <si>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</si>
  <si>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</si>
  <si>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</si>
  <si>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</si>
  <si>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</si>
  <si>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</si>
  <si>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</si>
  <si>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</si>
  <si>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</si>
  <si>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</si>
  <si>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</si>
  <si>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</si>
  <si>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</si>
  <si>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</si>
  <si>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</si>
  <si>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</si>
  <si>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</si>
  <si>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</si>
  <si>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</si>
  <si>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</si>
  <si>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</si>
  <si>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</si>
  <si>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</si>
  <si>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</si>
  <si>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</si>
  <si>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</si>
  <si>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</si>
  <si>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</si>
  <si>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</si>
  <si>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</si>
  <si>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</si>
  <si>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</si>
  <si>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</si>
  <si>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</si>
  <si>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</si>
  <si>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</si>
  <si>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</si>
  <si>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</si>
  <si>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</si>
  <si>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</si>
  <si>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</si>
  <si>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</si>
  <si>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</si>
  <si>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</si>
  <si>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</si>
  <si>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</si>
  <si>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</si>
  <si>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</si>
  <si>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</si>
  <si>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</si>
  <si>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</si>
  <si>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</si>
  <si>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</si>
  <si>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</si>
  <si>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</si>
  <si>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</si>
  <si>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</si>
  <si>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</si>
  <si>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</si>
  <si>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</si>
  <si>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</si>
  <si>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</si>
  <si>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</si>
  <si>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</si>
  <si>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</si>
  <si>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</si>
  <si>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</si>
  <si>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</si>
  <si>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</si>
  <si>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</si>
  <si>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</si>
  <si>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</si>
  <si>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</si>
  <si>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</si>
  <si>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</si>
  <si>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</si>
  <si>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</si>
  <si>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</si>
  <si>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</si>
  <si>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</si>
  <si>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</si>
  <si>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</si>
  <si>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</si>
  <si>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</si>
  <si>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</si>
  <si>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</si>
  <si>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</si>
  <si>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</si>
  <si>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</si>
  <si>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</si>
  <si>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</si>
  <si>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</si>
  <si>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</si>
  <si>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</si>
  <si>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</si>
  <si>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</si>
  <si>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</si>
  <si>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</si>
  <si>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</si>
  <si>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</si>
  <si>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</si>
  <si>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</si>
  <si>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</si>
  <si>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</si>
  <si>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</si>
  <si>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</si>
  <si>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</si>
  <si>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</si>
  <si>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</si>
  <si>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</si>
  <si>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</si>
  <si>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</si>
  <si>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</si>
  <si>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</si>
  <si>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</si>
  <si>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</si>
  <si>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</si>
  <si>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</si>
  <si>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</si>
  <si>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</si>
  <si>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</si>
  <si>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</si>
  <si>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</si>
  <si>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</si>
  <si>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</si>
  <si>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</si>
  <si>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</si>
  <si>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</si>
  <si>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</si>
  <si>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</si>
  <si>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</si>
  <si>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</si>
  <si>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</si>
  <si>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</si>
  <si>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</si>
  <si>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</si>
  <si>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</si>
  <si>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</si>
  <si>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</si>
  <si>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</si>
  <si>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</si>
  <si>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</si>
  <si>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</si>
  <si>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</si>
  <si>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</si>
  <si>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</si>
  <si>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</si>
  <si>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</si>
  <si>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</si>
  <si>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</si>
  <si>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</si>
  <si>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</si>
  <si>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</si>
  <si>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</si>
  <si>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</si>
  <si>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</si>
  <si>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</si>
  <si>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</si>
  <si>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</si>
  <si>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</si>
  <si>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</si>
  <si>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</si>
  <si>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</si>
  <si>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</si>
  <si>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</si>
  <si>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</si>
  <si>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</si>
  <si>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</si>
  <si>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</si>
  <si>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</si>
  <si>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</si>
  <si>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</si>
  <si>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</si>
  <si>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</si>
  <si>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</si>
  <si>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</si>
  <si>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</si>
  <si>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</si>
  <si>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</si>
  <si>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</si>
  <si>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</si>
  <si>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</si>
  <si>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</si>
  <si>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</si>
  <si>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</si>
  <si>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</si>
  <si>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</si>
  <si>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</si>
  <si>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</si>
  <si>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</si>
  <si>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</si>
  <si>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</si>
  <si>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</si>
  <si>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</si>
  <si>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</si>
  <si>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</si>
  <si>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</si>
  <si>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</si>
  <si>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</si>
  <si>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</si>
  <si>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</si>
  <si>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</si>
  <si>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</si>
  <si>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</si>
  <si>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</si>
  <si>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</si>
  <si>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</si>
  <si>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</si>
  <si>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</si>
  <si>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</si>
  <si>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</si>
  <si>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</si>
  <si>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</si>
  <si>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</si>
  <si>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</si>
  <si>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</si>
  <si>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</si>
  <si>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</si>
  <si>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</si>
  <si>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</si>
  <si>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</si>
  <si>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</si>
  <si>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</si>
  <si>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</si>
  <si>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</si>
  <si>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</si>
  <si>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</si>
  <si>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</si>
  <si>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</si>
  <si>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</si>
  <si>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</si>
  <si>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</si>
  <si>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</si>
  <si>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</si>
  <si>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</si>
  <si>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</si>
  <si>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</si>
  <si>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</si>
  <si>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</si>
  <si>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</si>
  <si>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</si>
  <si>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</si>
  <si>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</si>
  <si>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</si>
  <si>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</si>
  <si>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</si>
  <si>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</si>
  <si>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</si>
  <si>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</si>
  <si>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</si>
  <si>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</si>
  <si>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</si>
  <si>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</si>
  <si>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</si>
  <si>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</si>
  <si>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</si>
  <si>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</si>
  <si>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</si>
  <si>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</si>
  <si>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</si>
  <si>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</si>
  <si>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</si>
  <si>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</si>
  <si>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</si>
  <si>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</si>
  <si>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</si>
  <si>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</si>
  <si>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</si>
  <si>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</si>
  <si>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</si>
  <si>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</si>
  <si>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</si>
  <si>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</si>
  <si>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</si>
  <si>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</si>
  <si>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</si>
  <si>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</si>
  <si>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</si>
  <si>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</si>
  <si>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</si>
  <si>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</si>
  <si>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</si>
  <si>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</si>
  <si>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</si>
  <si>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</si>
  <si>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</si>
  <si>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</si>
  <si>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</si>
  <si>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</si>
  <si>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</si>
  <si>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</si>
  <si>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</si>
  <si>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</si>
  <si>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</si>
  <si>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</si>
  <si>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</si>
  <si>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</si>
  <si>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</si>
  <si>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</si>
  <si>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</si>
  <si>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</si>
  <si>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</si>
  <si>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</si>
  <si>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</si>
  <si>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</si>
  <si>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</si>
  <si>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</si>
  <si>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</si>
  <si>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</si>
  <si>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</si>
  <si>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</si>
  <si>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</si>
  <si>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</si>
  <si>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</si>
  <si>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</si>
  <si>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</si>
  <si>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</si>
  <si>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</si>
  <si>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</si>
  <si>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</si>
  <si>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</si>
  <si>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</si>
  <si>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</si>
  <si>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</si>
  <si>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</si>
  <si>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</si>
  <si>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</si>
  <si>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</si>
  <si>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</si>
  <si>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</si>
  <si>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</si>
  <si>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</si>
  <si>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</si>
  <si>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</si>
  <si>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</si>
  <si>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</si>
  <si>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</si>
  <si>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</si>
  <si>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</si>
  <si>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</si>
  <si>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</si>
  <si>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</si>
  <si>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</si>
  <si>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</si>
  <si>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</si>
  <si>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</si>
  <si>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</si>
  <si>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</si>
  <si>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</si>
  <si>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</si>
  <si>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</si>
  <si>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</si>
  <si>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</si>
  <si>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</si>
  <si>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</si>
  <si>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</si>
  <si>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</si>
  <si>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</si>
  <si>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</si>
  <si>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</si>
  <si>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</si>
  <si>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</si>
  <si>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</si>
  <si>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</si>
  <si>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</si>
  <si>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</si>
  <si>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</si>
  <si>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</si>
  <si>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</si>
  <si>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</si>
  <si>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</si>
  <si>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</si>
  <si>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</si>
  <si>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</si>
  <si>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</si>
  <si>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</si>
  <si>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</si>
  <si>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</si>
  <si>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</si>
  <si>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</si>
  <si>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</si>
  <si>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</si>
  <si>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</si>
  <si>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</si>
  <si>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</si>
  <si>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</si>
  <si>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</si>
  <si>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</si>
  <si>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</si>
  <si>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</si>
  <si>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</si>
  <si>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</si>
  <si>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</si>
  <si>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</si>
  <si>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</si>
  <si>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</si>
  <si>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</si>
  <si>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</si>
  <si>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</si>
  <si>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</si>
  <si>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</si>
  <si>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</si>
  <si>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</si>
  <si>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</si>
  <si>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</si>
  <si>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</si>
  <si>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</si>
  <si>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</si>
  <si>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</si>
  <si>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</si>
  <si>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</si>
  <si>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</si>
  <si>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</si>
  <si>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</si>
  <si>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</si>
  <si>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</si>
  <si>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</si>
  <si>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</si>
  <si>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</si>
  <si>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</si>
  <si>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</si>
  <si>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</si>
  <si>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</si>
  <si>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</si>
  <si>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</si>
  <si>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</si>
  <si>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</si>
  <si>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</si>
  <si>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</si>
  <si>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</si>
  <si>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</si>
  <si>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</si>
  <si>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</si>
  <si>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</si>
  <si>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</si>
  <si>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</si>
  <si>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</si>
  <si>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</si>
  <si>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</si>
  <si>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</si>
  <si>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</si>
  <si>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</si>
  <si>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</si>
  <si>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</si>
  <si>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</si>
  <si>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</si>
  <si>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</si>
  <si>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</si>
  <si>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</si>
  <si>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</si>
  <si>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</si>
  <si>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</si>
  <si>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</si>
  <si>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</si>
  <si>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</si>
  <si>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</si>
  <si>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</si>
  <si>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</si>
  <si>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</si>
  <si>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</si>
  <si>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</si>
  <si>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</si>
  <si>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</si>
  <si>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</si>
  <si>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</si>
  <si>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</si>
  <si>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</si>
  <si>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</si>
  <si>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</si>
  <si>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</si>
  <si>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</si>
  <si>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</si>
  <si>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</si>
  <si>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</si>
  <si>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</si>
  <si>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</si>
  <si>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</si>
  <si>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</si>
  <si>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</si>
  <si>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</si>
  <si>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</si>
  <si>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</si>
  <si>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</si>
  <si>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</si>
  <si>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</si>
  <si>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</si>
  <si>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</si>
  <si>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</si>
  <si>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</si>
  <si>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</si>
  <si>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</si>
  <si>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</si>
  <si>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</si>
  <si>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</si>
  <si>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</si>
  <si>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</si>
  <si>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</si>
  <si>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</si>
  <si>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</si>
  <si>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</si>
  <si>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</si>
  <si>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</si>
  <si>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</si>
  <si>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</si>
  <si>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</si>
  <si>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</si>
  <si>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</si>
  <si>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</si>
  <si>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</si>
  <si>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</si>
  <si>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</si>
  <si>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</si>
  <si>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</si>
  <si>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</si>
  <si>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</si>
  <si>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</si>
  <si>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</si>
  <si>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</si>
  <si>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</si>
  <si>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</si>
  <si>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</si>
  <si>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</si>
  <si>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</si>
  <si>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</si>
  <si>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</si>
  <si>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</si>
  <si>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</si>
  <si>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</si>
  <si>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</si>
  <si>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</si>
  <si>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</si>
  <si>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</si>
  <si>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</si>
  <si>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</si>
  <si>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</si>
  <si>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</si>
  <si>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</si>
  <si>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</si>
  <si>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</si>
  <si>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</si>
  <si>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</si>
  <si>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</si>
  <si>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</si>
  <si>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</si>
  <si>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</si>
  <si>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</si>
  <si>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</si>
  <si>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</si>
  <si>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</si>
  <si>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</si>
  <si>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</si>
  <si>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</si>
  <si>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</si>
  <si>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</si>
  <si>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</si>
  <si>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</si>
  <si>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</si>
  <si>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</si>
  <si>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</si>
  <si>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</si>
  <si>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</si>
  <si>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</si>
  <si>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</si>
  <si>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</si>
  <si>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</si>
  <si>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</si>
  <si>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</si>
  <si>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</si>
  <si>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</si>
  <si>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</si>
  <si>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</si>
  <si>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</si>
  <si>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</si>
  <si>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</si>
  <si>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</si>
  <si>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</si>
  <si>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</si>
  <si>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</si>
  <si>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</si>
  <si>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</si>
  <si>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</si>
  <si>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</si>
  <si>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</si>
  <si>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</si>
  <si>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</si>
  <si>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</si>
  <si>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</si>
  <si>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</si>
  <si>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</si>
  <si>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</si>
  <si>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</si>
  <si>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</si>
  <si>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</si>
  <si>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</si>
  <si>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</si>
  <si>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</si>
  <si>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</si>
  <si>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</si>
  <si>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</si>
  <si>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</si>
  <si>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</si>
  <si>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</si>
  <si>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</si>
  <si>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</si>
  <si>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</si>
  <si>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</si>
  <si>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</si>
  <si>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</si>
  <si>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</si>
  <si>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</si>
  <si>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</si>
  <si>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</si>
  <si>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</si>
  <si>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</si>
  <si>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</si>
  <si>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</si>
  <si>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</si>
  <si>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</si>
  <si>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</si>
  <si>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</si>
  <si>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</si>
  <si>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</si>
  <si>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</si>
  <si>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</si>
  <si>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</si>
  <si>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</si>
  <si>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</si>
  <si>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</si>
  <si>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</si>
  <si>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</si>
  <si>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</si>
  <si>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</si>
  <si>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</si>
  <si>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</si>
  <si>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</si>
  <si>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</si>
  <si>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</si>
  <si>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</si>
  <si>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</si>
  <si>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</si>
  <si>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</si>
  <si>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</si>
  <si>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</si>
  <si>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</si>
  <si>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</si>
  <si>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</si>
  <si>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</si>
  <si>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</si>
  <si>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</si>
  <si>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</si>
  <si>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</si>
  <si>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</si>
  <si>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</si>
  <si>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</si>
  <si>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</si>
  <si>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</si>
  <si>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</si>
  <si>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</si>
  <si>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</si>
  <si>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</si>
  <si>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</si>
  <si>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</si>
  <si>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</si>
  <si>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</si>
  <si>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</si>
  <si>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</si>
  <si>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</si>
  <si>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</si>
  <si>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</si>
  <si>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</si>
  <si>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</si>
  <si>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</si>
  <si>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</si>
  <si>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</si>
  <si>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</si>
  <si>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</si>
  <si>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</si>
  <si>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</si>
  <si>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</si>
  <si>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</si>
  <si>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</si>
  <si>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</si>
  <si>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</si>
  <si>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</si>
  <si>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</si>
  <si>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</si>
  <si>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</si>
  <si>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</si>
  <si>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</si>
  <si>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</si>
  <si>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</si>
  <si>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</si>
  <si>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</si>
  <si>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</si>
  <si>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</si>
  <si>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</si>
  <si>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</si>
  <si>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</si>
  <si>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</si>
  <si>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</si>
  <si>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</si>
  <si>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</si>
  <si>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</si>
  <si>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</si>
  <si>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</si>
  <si>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</si>
  <si>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</si>
  <si>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</si>
  <si>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</si>
  <si>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</si>
  <si>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</si>
  <si>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</si>
  <si>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</si>
  <si>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</si>
  <si>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</si>
  <si>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</si>
  <si>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</si>
  <si>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</si>
  <si>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</si>
  <si>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</si>
  <si>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</si>
  <si>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</si>
  <si>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</si>
  <si>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</si>
  <si>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</si>
  <si>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</si>
  <si>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</si>
  <si>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</si>
  <si>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</si>
  <si>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</si>
  <si>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</si>
  <si>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</si>
  <si>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</si>
  <si>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</si>
  <si>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</si>
  <si>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</si>
  <si>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</si>
  <si>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</si>
  <si>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</si>
  <si>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</si>
  <si>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</si>
  <si>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</si>
  <si>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</si>
  <si>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</si>
  <si>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</si>
  <si>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</si>
  <si>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</si>
  <si>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</si>
  <si>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</si>
  <si>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</si>
  <si>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</si>
  <si>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</si>
  <si>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</si>
  <si>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</si>
  <si>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</si>
  <si>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</si>
  <si>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</si>
  <si>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</si>
  <si>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</si>
  <si>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</si>
  <si>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</si>
  <si>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</si>
  <si>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</si>
  <si>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</si>
  <si>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</si>
  <si>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</si>
  <si>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</si>
  <si>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</si>
  <si>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</si>
  <si>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</si>
  <si>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</si>
  <si>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</si>
  <si>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</si>
  <si>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</si>
  <si>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</si>
  <si>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</si>
  <si>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</si>
  <si>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</si>
  <si>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</si>
  <si>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</si>
  <si>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</si>
  <si>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</si>
  <si>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</si>
  <si>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</si>
  <si>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</si>
  <si>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</si>
  <si>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</si>
  <si>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</si>
  <si>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</si>
  <si>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</si>
  <si>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</si>
  <si>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</si>
  <si>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</si>
  <si>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</si>
  <si>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</si>
  <si>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</si>
  <si>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</si>
  <si>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</si>
  <si>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</si>
  <si>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</si>
  <si>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</si>
  <si>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</si>
  <si>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</si>
  <si>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</si>
  <si>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</si>
  <si>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</si>
  <si>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</si>
  <si>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</si>
  <si>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</si>
  <si>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</si>
  <si>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</si>
  <si>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</si>
  <si>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</si>
  <si>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</si>
  <si>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</si>
  <si>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</si>
  <si>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</si>
  <si>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</si>
  <si>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</si>
  <si>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</si>
  <si>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</si>
  <si>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</si>
  <si>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</si>
  <si>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</si>
  <si>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</si>
  <si>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</si>
  <si>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</si>
  <si>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</si>
  <si>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</si>
  <si>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</si>
  <si>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</si>
  <si>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</si>
  <si>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</si>
  <si>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</si>
  <si>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</si>
  <si>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</si>
  <si>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</si>
  <si>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</si>
  <si>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</si>
  <si>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</si>
  <si>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</si>
  <si>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</si>
  <si>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</si>
  <si>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</si>
  <si>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</si>
  <si>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</si>
  <si>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</si>
  <si>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</si>
  <si>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</si>
  <si>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</si>
  <si>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</si>
  <si>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</si>
  <si>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</si>
  <si>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</si>
  <si>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</si>
  <si>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</si>
  <si>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</si>
  <si>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</si>
  <si>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</si>
  <si>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</si>
  <si>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</si>
  <si>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</si>
  <si>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</si>
  <si>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</si>
  <si>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</si>
  <si>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</si>
  <si>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</si>
  <si>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</si>
  <si>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</si>
  <si>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</si>
  <si>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</si>
  <si>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</si>
  <si>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</si>
  <si>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</si>
  <si>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</si>
  <si>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</si>
  <si>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</si>
  <si>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</si>
  <si>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</si>
  <si>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</si>
  <si>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</si>
  <si>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</si>
  <si>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</si>
  <si>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</si>
  <si>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</si>
  <si>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</si>
  <si>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</si>
  <si>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</si>
  <si>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</si>
  <si>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</si>
  <si>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</si>
  <si>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</si>
  <si>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</si>
  <si>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</si>
  <si>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</si>
  <si>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</si>
  <si>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</si>
  <si>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</si>
  <si>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</si>
  <si>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</si>
  <si>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</si>
  <si>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</si>
  <si>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</si>
  <si>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</si>
  <si>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</si>
  <si>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</si>
  <si>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</si>
  <si>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</si>
  <si>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</si>
  <si>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</si>
  <si>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</si>
  <si>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</si>
  <si>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</si>
  <si>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</si>
  <si>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</si>
  <si>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</si>
  <si>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</si>
  <si>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</si>
  <si>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</si>
  <si>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</si>
  <si>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</si>
  <si>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</si>
  <si>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</si>
  <si>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</si>
  <si>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</si>
  <si>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</si>
  <si>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</si>
  <si>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</si>
  <si>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</si>
  <si>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</si>
  <si>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</si>
  <si>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</si>
  <si>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</si>
  <si>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</si>
  <si>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</si>
  <si>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</si>
  <si>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</si>
  <si>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</si>
  <si>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</si>
  <si>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</si>
  <si>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</si>
  <si>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</si>
  <si>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</si>
  <si>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</si>
  <si>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</si>
  <si>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</si>
  <si>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</si>
  <si>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</si>
  <si>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</si>
  <si>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</si>
  <si>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</si>
  <si>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</si>
  <si>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</si>
  <si>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</si>
  <si>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</si>
  <si>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</si>
  <si>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</si>
  <si>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</si>
  <si>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</si>
  <si>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</si>
  <si>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</si>
  <si>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</si>
  <si>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</si>
  <si>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</si>
  <si>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</si>
  <si>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</si>
  <si>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</si>
  <si>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</si>
  <si>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</si>
  <si>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</si>
  <si>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</si>
  <si>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</si>
  <si>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</si>
  <si>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</si>
  <si>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</si>
  <si>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</si>
  <si>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</si>
  <si>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</si>
  <si>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</si>
  <si>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</si>
  <si>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</si>
  <si>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</si>
  <si>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</si>
  <si>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</si>
  <si>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</si>
  <si>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</si>
  <si>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</si>
  <si>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</si>
  <si>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</si>
  <si>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</si>
  <si>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</si>
  <si>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</si>
  <si>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</si>
  <si>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</si>
  <si>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</si>
  <si>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</si>
  <si>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</si>
  <si>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</si>
  <si>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</si>
  <si>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</si>
  <si>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</si>
  <si>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</si>
  <si>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</si>
  <si>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</si>
  <si>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</si>
  <si>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</si>
  <si>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</si>
  <si>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</si>
  <si>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</si>
  <si>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</si>
  <si>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</si>
  <si>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</si>
  <si>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</si>
  <si>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</si>
  <si>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</si>
  <si>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</si>
  <si>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</si>
  <si>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</si>
  <si>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</si>
  <si>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</si>
  <si>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</si>
  <si>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</si>
  <si>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</si>
  <si>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</si>
  <si>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</si>
  <si>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</si>
  <si>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</si>
  <si>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</si>
  <si>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</si>
  <si>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</si>
  <si>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</si>
  <si>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</si>
  <si>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</si>
  <si>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</si>
  <si>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</si>
  <si>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</si>
  <si>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</si>
  <si>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</si>
  <si>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</si>
  <si>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</si>
  <si>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</si>
  <si>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</si>
  <si>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</si>
  <si>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</si>
  <si>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</si>
  <si>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</si>
  <si>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</si>
  <si>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</si>
  <si>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</si>
  <si>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</si>
  <si>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</si>
  <si>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</si>
  <si>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</si>
  <si>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</si>
  <si>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</si>
  <si>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</si>
  <si>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</si>
  <si>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</si>
  <si>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</si>
  <si>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</si>
  <si>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</si>
  <si>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</si>
  <si>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</si>
  <si>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</si>
  <si>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</si>
  <si>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</si>
  <si>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</si>
  <si>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</si>
  <si>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</si>
  <si>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</si>
  <si>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</si>
  <si>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</si>
  <si>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</si>
  <si>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</si>
  <si>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</si>
  <si>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</si>
  <si>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</si>
  <si>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</si>
  <si>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</si>
  <si>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</si>
  <si>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</si>
  <si>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</si>
  <si>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</si>
  <si>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</si>
  <si>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</si>
  <si>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</si>
  <si>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</si>
  <si>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</si>
  <si>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</si>
  <si>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</si>
  <si>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</si>
  <si>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</si>
  <si>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</si>
  <si>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</si>
  <si>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</si>
  <si>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</si>
  <si>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</si>
  <si>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</si>
  <si>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</si>
  <si>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</si>
  <si>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</si>
  <si>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</si>
  <si>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</si>
  <si>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</si>
  <si>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</si>
  <si>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</si>
  <si>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</si>
  <si>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</si>
  <si>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</si>
  <si>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</si>
  <si>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</si>
  <si>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</si>
  <si>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</si>
  <si>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</si>
  <si>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</si>
  <si>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</si>
  <si>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</si>
  <si>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</si>
  <si>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</si>
  <si>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</si>
  <si>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</si>
  <si>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</si>
  <si>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</si>
  <si>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</si>
  <si>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</si>
  <si>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</si>
  <si>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</si>
  <si>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</si>
  <si>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</si>
  <si>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</si>
  <si>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</si>
  <si>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</si>
  <si>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</si>
  <si>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</si>
  <si>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</si>
  <si>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</si>
  <si>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</si>
  <si>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</si>
  <si>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</si>
  <si>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</si>
  <si>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</si>
  <si>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</si>
  <si>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</si>
  <si>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</si>
  <si>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</si>
  <si>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</si>
  <si>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</si>
  <si>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</si>
  <si>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</si>
  <si>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</si>
  <si>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</si>
  <si>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</si>
  <si>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</si>
  <si>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</si>
  <si>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</si>
  <si>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</si>
  <si>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</si>
  <si>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</si>
  <si>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</si>
  <si>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</si>
  <si>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</si>
  <si>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</si>
  <si>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</si>
  <si>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</si>
  <si>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</si>
  <si>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</si>
  <si>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</si>
  <si>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</si>
  <si>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</si>
  <si>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</si>
  <si>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</si>
  <si>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</si>
  <si>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</si>
  <si>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</si>
  <si>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</si>
  <si>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</si>
  <si>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</si>
  <si>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</si>
  <si>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</si>
  <si>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</si>
  <si>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</si>
  <si>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</si>
  <si>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</si>
  <si>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</si>
  <si>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</si>
  <si>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</si>
  <si>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</si>
  <si>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</si>
  <si>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</si>
  <si>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</si>
  <si>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</si>
  <si>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</si>
  <si>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</si>
  <si>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</si>
  <si>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</si>
  <si>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</si>
  <si>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</si>
  <si>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</si>
  <si>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</si>
  <si>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</si>
  <si>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</si>
  <si>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</si>
  <si>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</si>
  <si>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</si>
  <si>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</si>
  <si>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</si>
  <si>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</si>
  <si>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</si>
  <si>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</si>
  <si>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</si>
  <si>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</si>
  <si>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</si>
  <si>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</si>
  <si>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</si>
  <si>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</si>
  <si>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</si>
  <si>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</si>
  <si>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</si>
  <si>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</si>
  <si>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</si>
  <si>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</si>
  <si>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</si>
  <si>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</si>
  <si>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</si>
  <si>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</si>
  <si>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</si>
  <si>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</si>
  <si>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</si>
  <si>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</si>
  <si>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</si>
  <si>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</si>
  <si>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</si>
  <si>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</si>
  <si>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</si>
  <si>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</si>
  <si>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</si>
  <si>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</si>
  <si>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</si>
  <si>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</si>
  <si>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</si>
  <si>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</si>
  <si>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</si>
  <si>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</si>
  <si>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</si>
  <si>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</si>
  <si>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</si>
  <si>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</si>
  <si>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</si>
  <si>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</si>
  <si>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</si>
  <si>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</si>
  <si>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</si>
  <si>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</si>
  <si>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</si>
  <si>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</si>
  <si>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</si>
  <si>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</si>
  <si>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</si>
  <si>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</si>
  <si>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</si>
  <si>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</si>
  <si>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</si>
  <si>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</si>
  <si>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</si>
  <si>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</si>
  <si>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</si>
  <si>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</si>
  <si>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</si>
  <si>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</si>
  <si>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</si>
  <si>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</si>
  <si>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</si>
  <si>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</si>
  <si>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</si>
  <si>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</si>
  <si>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</si>
  <si>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</si>
  <si>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</si>
  <si>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</si>
  <si>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</si>
  <si>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</si>
  <si>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</si>
  <si>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</si>
  <si>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</si>
  <si>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</si>
  <si>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</si>
  <si>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</si>
  <si>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</si>
  <si>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</si>
  <si>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</si>
  <si>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</si>
  <si>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</si>
  <si>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</si>
  <si>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</si>
  <si>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</si>
  <si>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</si>
  <si>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</si>
  <si>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</si>
  <si>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</si>
  <si>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</si>
  <si>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</si>
  <si>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</si>
  <si>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</si>
  <si>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</si>
  <si>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</si>
  <si>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</si>
  <si>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</si>
  <si>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</si>
  <si>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</si>
  <si>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</si>
  <si>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</si>
  <si>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</si>
  <si>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</si>
  <si>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</si>
  <si>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</si>
  <si>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</si>
  <si>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</si>
  <si>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</si>
  <si>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</si>
  <si>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</si>
  <si>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</si>
  <si>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</si>
  <si>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</si>
  <si>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</si>
  <si>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</si>
  <si>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</si>
  <si>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</si>
  <si>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</si>
  <si>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</si>
  <si>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</si>
  <si>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</si>
  <si>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</si>
  <si>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</si>
  <si>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</si>
  <si>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</si>
  <si>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</si>
  <si>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</si>
  <si>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</si>
  <si>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</si>
  <si>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</si>
  <si>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</si>
  <si>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</si>
  <si>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</si>
  <si>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</si>
  <si>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</si>
  <si>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</si>
  <si>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</si>
  <si>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</si>
  <si>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</si>
  <si>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</si>
  <si>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</si>
  <si>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</si>
  <si>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</si>
  <si>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</si>
  <si>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</si>
  <si>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</si>
  <si>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</si>
  <si>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</si>
  <si>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</si>
  <si>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</si>
  <si>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</si>
  <si>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</si>
  <si>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</si>
  <si>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</si>
  <si>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</si>
  <si>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</si>
  <si>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</si>
  <si>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</si>
  <si>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</si>
  <si>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</si>
  <si>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</si>
  <si>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</si>
  <si>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</si>
  <si>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</si>
  <si>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</si>
  <si>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</si>
  <si>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</si>
  <si>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</si>
  <si>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</si>
  <si>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</si>
  <si>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</si>
  <si>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</si>
  <si>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</si>
  <si>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</si>
  <si>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</si>
  <si>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</si>
  <si>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</si>
  <si>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</si>
  <si>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</si>
  <si>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</si>
  <si>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</si>
  <si>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</si>
  <si>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</si>
  <si>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</si>
  <si>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</si>
  <si>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</si>
  <si>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</si>
  <si>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</si>
  <si>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</si>
  <si>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</si>
  <si>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</si>
  <si>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</si>
  <si>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</si>
  <si>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</si>
  <si>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</si>
  <si>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</si>
  <si>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</si>
  <si>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</si>
  <si>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</si>
  <si>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</si>
  <si>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</si>
  <si>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</si>
  <si>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</si>
  <si>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</si>
  <si>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</si>
  <si>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</si>
  <si>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</si>
  <si>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</si>
  <si>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</si>
  <si>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</si>
  <si>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</si>
  <si>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</si>
  <si>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</si>
  <si>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</si>
  <si>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</si>
  <si>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</si>
  <si>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</si>
  <si>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</si>
  <si>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</si>
  <si>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</si>
  <si>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</si>
  <si>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</si>
  <si>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</si>
  <si>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</si>
  <si>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</si>
  <si>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</si>
  <si>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</si>
  <si>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</si>
  <si>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</si>
  <si>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</si>
  <si>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</si>
  <si>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</si>
  <si>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</si>
  <si>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</si>
  <si>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</si>
  <si>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</si>
  <si>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</si>
  <si>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</si>
  <si>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</si>
  <si>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</si>
  <si>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</si>
  <si>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</si>
  <si>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</si>
  <si>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</si>
  <si>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</si>
  <si>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</si>
  <si>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</si>
  <si>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</si>
  <si>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</si>
  <si>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</si>
  <si>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</si>
  <si>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</si>
  <si>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</si>
  <si>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</si>
  <si>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</si>
  <si>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</si>
  <si>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</si>
  <si>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</si>
  <si>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</si>
  <si>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</si>
  <si>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</si>
  <si>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</si>
  <si>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</si>
  <si>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</si>
  <si>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</si>
  <si>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</si>
  <si>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</si>
  <si>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</si>
  <si>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</si>
  <si>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</si>
  <si>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</si>
  <si>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</si>
  <si>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</si>
  <si>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</si>
  <si>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</si>
  <si>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</si>
  <si>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</si>
  <si>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</si>
  <si>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</si>
  <si>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</si>
  <si>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</si>
  <si>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</si>
  <si>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</si>
  <si>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</si>
  <si>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</si>
  <si>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</si>
  <si>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</si>
  <si>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</si>
  <si>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</si>
  <si>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</si>
  <si>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</si>
  <si>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</si>
  <si>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</si>
  <si>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</si>
  <si>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</si>
  <si>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</si>
  <si>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</si>
  <si>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</si>
  <si>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</si>
  <si>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</si>
  <si>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</si>
  <si>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</si>
  <si>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</si>
  <si>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</si>
  <si>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</si>
  <si>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</si>
  <si>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</si>
  <si>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</si>
  <si>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</si>
  <si>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</si>
  <si>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</si>
  <si>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</si>
  <si>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</si>
  <si>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</si>
  <si>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</si>
  <si>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</si>
  <si>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</si>
  <si>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</si>
  <si>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</si>
  <si>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</si>
  <si>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</si>
  <si>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</si>
  <si>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</si>
  <si>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</si>
  <si>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</si>
  <si>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</si>
  <si>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</si>
  <si>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</si>
  <si>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</si>
  <si>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</si>
  <si>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</si>
  <si>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</si>
  <si>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</si>
  <si>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</si>
  <si>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</si>
  <si>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</si>
  <si>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</si>
  <si>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</si>
  <si>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</si>
  <si>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</si>
  <si>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</si>
  <si>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</si>
  <si>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</si>
  <si>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</si>
  <si>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</si>
  <si>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</si>
  <si>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</si>
  <si>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</si>
  <si>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</si>
  <si>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</si>
  <si>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</si>
  <si>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</si>
  <si>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</si>
  <si>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</si>
  <si>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</si>
  <si>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</si>
  <si>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</si>
  <si>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</si>
  <si>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</si>
  <si>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</si>
  <si>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</si>
  <si>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</si>
  <si>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</si>
  <si>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</si>
  <si>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</si>
  <si>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</si>
  <si>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</si>
  <si>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</si>
  <si>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</si>
  <si>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</si>
  <si>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</si>
  <si>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</si>
  <si>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</si>
  <si>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</si>
  <si>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</si>
  <si>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</si>
  <si>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</si>
  <si>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</si>
  <si>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</si>
  <si>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</si>
  <si>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</si>
  <si>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</si>
  <si>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</si>
  <si>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</si>
  <si>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</si>
  <si>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</si>
  <si>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</si>
  <si>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</si>
  <si>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</si>
  <si>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</si>
  <si>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</si>
  <si>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</si>
  <si>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</si>
  <si>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</si>
  <si>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</si>
  <si>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</si>
  <si>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</si>
  <si>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</si>
  <si>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</si>
  <si>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</si>
  <si>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</si>
  <si>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</si>
  <si>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</si>
  <si>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</si>
  <si>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</si>
  <si>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</si>
  <si>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</si>
  <si>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</si>
  <si>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</si>
  <si>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</si>
  <si>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</si>
  <si>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</si>
  <si>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</si>
  <si>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</si>
  <si>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</si>
  <si>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</si>
  <si>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</si>
  <si>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</si>
  <si>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</si>
  <si>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</si>
  <si>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</si>
  <si>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</si>
  <si>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</si>
  <si>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</si>
  <si>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</si>
  <si>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</si>
  <si>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</si>
  <si>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</si>
  <si>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</si>
  <si>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</si>
  <si>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</si>
  <si>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</si>
  <si>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</si>
  <si>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</si>
  <si>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</si>
  <si>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</si>
  <si>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</si>
  <si>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</si>
  <si>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</si>
  <si>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</si>
  <si>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</si>
  <si>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</si>
  <si>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</si>
  <si>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</si>
  <si>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</si>
  <si>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</si>
  <si>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</si>
  <si>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</si>
  <si>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</si>
  <si>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</si>
  <si>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</si>
  <si>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</si>
  <si>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</si>
  <si>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</si>
  <si>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</si>
  <si>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</si>
  <si>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</si>
  <si>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</si>
  <si>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</si>
  <si>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</si>
  <si>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</si>
  <si>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</si>
  <si>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</si>
  <si>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</si>
  <si>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</si>
  <si>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</si>
  <si>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</si>
  <si>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</si>
  <si>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</si>
  <si>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</si>
  <si>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</si>
  <si>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</si>
  <si>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</si>
  <si>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</si>
  <si>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</si>
  <si>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</si>
  <si>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</si>
  <si>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</si>
  <si>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</si>
  <si>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</si>
  <si>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</si>
  <si>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</si>
  <si>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</si>
  <si>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</si>
  <si>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</si>
  <si>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</si>
  <si>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</si>
  <si>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</si>
  <si>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</si>
  <si>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</si>
  <si>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</si>
  <si>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</si>
  <si>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</si>
  <si>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</si>
  <si>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</si>
  <si>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</si>
  <si>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</si>
  <si>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</si>
  <si>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</si>
  <si>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</si>
  <si>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</si>
  <si>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</si>
  <si>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</si>
  <si>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</si>
  <si>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</si>
  <si>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</si>
  <si>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</si>
  <si>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</si>
  <si>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</si>
  <si>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</si>
  <si>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</si>
  <si>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</si>
  <si>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</si>
  <si>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</si>
  <si>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</si>
  <si>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</si>
  <si>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</si>
  <si>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</si>
  <si>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</si>
  <si>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</si>
  <si>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</si>
  <si>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</si>
  <si>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</si>
  <si>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</si>
  <si>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</si>
  <si>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</si>
  <si>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</si>
  <si>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</si>
  <si>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</si>
  <si>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</si>
  <si>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</si>
  <si>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</si>
  <si>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</si>
  <si>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</si>
  <si>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</si>
  <si>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</si>
  <si>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</si>
  <si>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</si>
  <si>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</si>
  <si>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</si>
  <si>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</si>
  <si>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</si>
  <si>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</si>
  <si>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</si>
  <si>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</si>
  <si>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</si>
  <si>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</si>
  <si>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</si>
  <si>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</si>
  <si>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</si>
  <si>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</si>
  <si>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</si>
  <si>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</si>
  <si>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</si>
  <si>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</si>
  <si>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</si>
  <si>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</si>
  <si>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</si>
  <si>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</si>
  <si>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</si>
  <si>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</si>
  <si>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</si>
  <si>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</si>
  <si>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</si>
  <si>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</si>
  <si>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</si>
  <si>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</si>
  <si>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</si>
  <si>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</si>
  <si>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</si>
  <si>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</si>
  <si>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</si>
  <si>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</si>
  <si>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</si>
  <si>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</si>
  <si>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</si>
  <si>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</si>
  <si>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</si>
  <si>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</si>
  <si>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</si>
  <si>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</si>
  <si>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</si>
  <si>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</si>
  <si>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</si>
  <si>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</si>
  <si>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</si>
  <si>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</si>
  <si>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</si>
  <si>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</si>
  <si>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</si>
  <si>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</si>
  <si>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</si>
  <si>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</si>
  <si>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</si>
  <si>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</si>
  <si>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</si>
  <si>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</si>
  <si>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</si>
  <si>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</si>
  <si>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</si>
  <si>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</si>
  <si>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</si>
  <si>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</si>
  <si>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</si>
  <si>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</si>
  <si>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</si>
  <si>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</si>
  <si>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</si>
  <si>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</si>
  <si>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</si>
  <si>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</si>
  <si>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</si>
  <si>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</si>
  <si>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</si>
  <si>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</si>
  <si>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</si>
  <si>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</si>
  <si>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</si>
  <si>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</si>
  <si>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</si>
  <si>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</si>
  <si>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</si>
  <si>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</si>
  <si>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</si>
  <si>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</si>
  <si>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</si>
  <si>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</si>
  <si>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</si>
  <si>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</si>
  <si>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</si>
  <si>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</si>
  <si>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</si>
  <si>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</si>
  <si>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</si>
  <si>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</si>
  <si>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</si>
  <si>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</si>
  <si>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</si>
  <si>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</si>
  <si>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</si>
  <si>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</si>
  <si>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</si>
  <si>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</si>
  <si>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</si>
  <si>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</si>
  <si>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</si>
  <si>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</si>
  <si>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</si>
  <si>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</si>
  <si>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</si>
  <si>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</si>
  <si>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</si>
  <si>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</si>
  <si>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</si>
  <si>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</si>
  <si>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</si>
  <si>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</si>
  <si>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</si>
  <si>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</si>
  <si>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</si>
  <si>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</si>
  <si>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</si>
  <si>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</si>
  <si>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</si>
  <si>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</si>
  <si>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</si>
  <si>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</si>
  <si>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</si>
  <si>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</si>
  <si>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</si>
  <si>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</si>
  <si>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</si>
  <si>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</si>
  <si>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</si>
  <si>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</si>
  <si>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</si>
  <si>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</si>
  <si>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</si>
  <si>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</si>
  <si>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</si>
  <si>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</si>
  <si>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</si>
  <si>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</si>
  <si>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</si>
  <si>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</si>
  <si>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</si>
  <si>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</si>
  <si>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</si>
  <si>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</si>
  <si>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</si>
  <si>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</si>
  <si>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</si>
  <si>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</si>
  <si>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</si>
  <si>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</si>
  <si>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</si>
  <si>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</si>
  <si>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</si>
  <si>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</si>
  <si>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</si>
  <si>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</si>
  <si>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</si>
  <si>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</si>
  <si>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</si>
  <si>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</si>
  <si>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</si>
  <si>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</si>
  <si>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</si>
  <si>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</si>
  <si>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</si>
  <si>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</si>
  <si>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</si>
  <si>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</si>
  <si>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</si>
  <si>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</si>
  <si>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</si>
  <si>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</si>
  <si>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</si>
  <si>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</si>
  <si>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</si>
  <si>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</si>
  <si>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</si>
  <si>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</si>
  <si>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</si>
  <si>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</si>
  <si>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</si>
  <si>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</si>
  <si>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</si>
  <si>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</si>
  <si>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</si>
  <si>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</si>
  <si>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</si>
  <si>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</si>
  <si>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</si>
  <si>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</si>
  <si>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</si>
  <si>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</si>
  <si>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</si>
  <si>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</si>
  <si>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</si>
  <si>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</si>
  <si>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</si>
  <si>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</si>
  <si>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</si>
  <si>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</si>
  <si>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</si>
  <si>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</si>
  <si>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</si>
  <si>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</si>
  <si>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</si>
  <si>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</si>
  <si>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</si>
  <si>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</si>
  <si>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</si>
  <si>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</si>
  <si>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</si>
  <si>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</si>
  <si>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</si>
  <si>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</si>
  <si>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</si>
  <si>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</si>
  <si>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</si>
  <si>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</si>
  <si>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</si>
  <si>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</si>
  <si>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</si>
  <si>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</si>
  <si>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</si>
  <si>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</si>
  <si>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</si>
  <si>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</si>
  <si>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</si>
  <si>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</si>
  <si>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</si>
  <si>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</si>
  <si>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</si>
  <si>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</si>
  <si>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</si>
  <si>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</si>
  <si>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</si>
  <si>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</si>
  <si>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</si>
  <si>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</si>
  <si>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</si>
  <si>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</si>
  <si>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</si>
  <si>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</si>
  <si>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</si>
  <si>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</si>
  <si>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</si>
  <si>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</si>
  <si>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</si>
  <si>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</si>
  <si>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</si>
  <si>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</si>
  <si>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</si>
  <si>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</si>
  <si>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</si>
  <si>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</si>
  <si>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</si>
  <si>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</si>
  <si>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</si>
  <si>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</si>
  <si>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</si>
  <si>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</si>
  <si>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</si>
  <si>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</si>
  <si>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</si>
  <si>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</si>
  <si>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</si>
  <si>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</si>
  <si>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</si>
  <si>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</si>
  <si>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</si>
  <si>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</si>
  <si>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</si>
  <si>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</si>
  <si>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</si>
  <si>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</si>
  <si>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</si>
  <si>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</si>
  <si>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</si>
  <si>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</si>
  <si>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</si>
  <si>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</si>
  <si>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</si>
  <si>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</si>
  <si>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</si>
  <si>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</si>
  <si>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</si>
  <si>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</si>
  <si>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</si>
  <si>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</si>
  <si>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</si>
  <si>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</si>
  <si>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</si>
  <si>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</si>
  <si>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</si>
  <si>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</si>
  <si>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</si>
  <si>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</si>
  <si>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</si>
  <si>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</si>
  <si>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</si>
  <si>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</si>
  <si>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</si>
  <si>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</si>
  <si>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</si>
  <si>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</si>
  <si>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</si>
  <si>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</si>
  <si>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</si>
  <si>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</si>
  <si>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</si>
  <si>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</si>
  <si>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</si>
  <si>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</si>
  <si>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</si>
  <si>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</si>
  <si>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</si>
  <si>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</si>
  <si>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</si>
  <si>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</si>
  <si>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</si>
  <si>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</si>
  <si>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</si>
  <si>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</si>
  <si>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</si>
  <si>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</si>
  <si>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</si>
  <si>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</si>
  <si>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</si>
  <si>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</si>
  <si>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</si>
  <si>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</si>
  <si>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</si>
  <si>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</si>
  <si>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</si>
  <si>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</si>
  <si>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</si>
  <si>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</si>
  <si>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</si>
  <si>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</si>
  <si>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</si>
  <si>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</si>
  <si>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</si>
  <si>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</si>
  <si>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</si>
  <si>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</si>
  <si>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</si>
  <si>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</si>
  <si>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</si>
  <si>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</si>
  <si>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</si>
  <si>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</si>
  <si>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</si>
  <si>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</si>
  <si>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</si>
  <si>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</si>
  <si>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</si>
  <si>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</si>
  <si>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</si>
  <si>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</si>
  <si>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</si>
  <si>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</si>
  <si>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</si>
  <si>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</si>
  <si>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</si>
  <si>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</si>
  <si>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</si>
  <si>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</si>
  <si>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</si>
  <si>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</si>
  <si>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</si>
  <si>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</si>
  <si>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</si>
  <si>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</si>
  <si>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</si>
  <si>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</si>
  <si>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</si>
  <si>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</si>
  <si>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</si>
  <si>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</si>
  <si>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</si>
  <si>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</si>
  <si>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</si>
  <si>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</si>
  <si>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</si>
  <si>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</si>
  <si>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</si>
  <si>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</si>
  <si>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</si>
  <si>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</si>
  <si>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</si>
  <si>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</si>
  <si>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</si>
  <si>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</si>
  <si>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</si>
  <si>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</si>
  <si>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</si>
  <si>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</si>
  <si>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</si>
  <si>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</si>
  <si>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</si>
  <si>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</si>
  <si>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</si>
  <si>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</si>
  <si>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</si>
  <si>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</si>
  <si>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</si>
  <si>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</si>
  <si>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</si>
  <si>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</si>
  <si>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</si>
  <si>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</si>
  <si>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</si>
  <si>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</si>
  <si>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</si>
  <si>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</si>
  <si>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</si>
  <si>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</si>
  <si>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</si>
  <si>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</si>
  <si>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</si>
  <si>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</si>
  <si>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</si>
  <si>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</si>
  <si>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</si>
  <si>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</si>
  <si>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</si>
  <si>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</si>
  <si>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</si>
  <si>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</si>
  <si>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</si>
  <si>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</si>
  <si>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</si>
  <si>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</si>
  <si>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</si>
  <si>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</si>
  <si>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</si>
  <si>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</si>
  <si>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</si>
  <si>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</si>
  <si>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</si>
  <si>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</si>
  <si>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</si>
  <si>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</si>
  <si>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</si>
  <si>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</si>
  <si>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</si>
  <si>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</si>
  <si>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</si>
  <si>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</si>
  <si>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</si>
  <si>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</si>
  <si>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</si>
  <si>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</si>
  <si>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</si>
  <si>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</si>
  <si>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</si>
  <si>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</si>
  <si>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</si>
  <si>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</si>
  <si>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</si>
  <si>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</si>
  <si>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</si>
  <si>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</si>
  <si>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</si>
  <si>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</si>
  <si>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</si>
  <si>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</si>
  <si>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</si>
  <si>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</si>
  <si>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</si>
  <si>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</si>
  <si>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</si>
  <si>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</si>
  <si>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</si>
  <si>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</si>
  <si>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</si>
  <si>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</si>
  <si>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</si>
  <si>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</si>
  <si>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</si>
  <si>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</si>
  <si>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</si>
  <si>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</si>
  <si>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</si>
  <si>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</si>
  <si>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</si>
  <si>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</si>
  <si>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</si>
  <si>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</si>
  <si>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</si>
  <si>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</si>
  <si>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</si>
  <si>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</si>
  <si>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</si>
  <si>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</si>
  <si>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</si>
  <si>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</si>
  <si>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</si>
  <si>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</si>
  <si>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</si>
  <si>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</si>
  <si>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</si>
  <si>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</si>
  <si>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</si>
  <si>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</si>
  <si>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</si>
  <si>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</si>
  <si>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</si>
  <si>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</si>
  <si>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</si>
  <si>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</si>
  <si>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</si>
  <si>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</si>
  <si>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</si>
  <si>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</si>
  <si>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</si>
  <si>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</si>
  <si>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</si>
  <si>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</si>
  <si>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</si>
  <si>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</si>
  <si>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</si>
  <si>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</si>
  <si>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</si>
  <si>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</si>
  <si>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</si>
  <si>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</si>
  <si>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</si>
  <si>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</si>
  <si>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</si>
  <si>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</si>
  <si>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</si>
  <si>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</si>
  <si>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</si>
  <si>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</si>
  <si>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</si>
  <si>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</si>
  <si>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</si>
  <si>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</si>
  <si>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</si>
  <si>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</si>
  <si>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</si>
  <si>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</si>
  <si>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</si>
  <si>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</si>
  <si>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</si>
  <si>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</si>
  <si>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</si>
  <si>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</si>
  <si>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</si>
  <si>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</si>
  <si>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</si>
  <si>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</si>
  <si>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</si>
  <si>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</si>
  <si>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</si>
  <si>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</si>
  <si>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</si>
  <si>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</si>
  <si>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</si>
  <si>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</si>
  <si>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</si>
  <si>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</si>
  <si>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</si>
  <si>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</si>
  <si>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</si>
  <si>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</si>
  <si>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</si>
  <si>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</si>
  <si>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</si>
  <si>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</si>
  <si>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</si>
  <si>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</si>
  <si>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</si>
  <si>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</si>
  <si>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</si>
  <si>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</si>
  <si>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</si>
  <si>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</si>
  <si>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</si>
  <si>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</si>
  <si>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</si>
  <si>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</si>
  <si>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</si>
  <si>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</si>
  <si>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</si>
  <si>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</si>
  <si>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</si>
  <si>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</si>
  <si>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</si>
  <si>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</si>
  <si>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</si>
  <si>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</si>
  <si>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</si>
  <si>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</si>
  <si>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</si>
  <si>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</si>
  <si>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</si>
  <si>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</si>
  <si>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</si>
  <si>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</si>
  <si>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</si>
  <si>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</si>
  <si>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</si>
  <si>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</si>
  <si>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</si>
  <si>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</si>
  <si>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</si>
  <si>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</si>
  <si>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</si>
  <si>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</si>
  <si>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</si>
  <si>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</si>
  <si>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</si>
  <si>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</si>
  <si>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</si>
  <si>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</si>
  <si>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</si>
  <si>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</si>
  <si>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</si>
  <si>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</si>
  <si>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</si>
  <si>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</si>
  <si>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</si>
  <si>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</si>
  <si>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</si>
  <si>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</si>
  <si>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</si>
  <si>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</si>
  <si>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</si>
  <si>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</si>
  <si>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</si>
  <si>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</si>
  <si>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</si>
  <si>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</si>
  <si>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</si>
  <si>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</si>
  <si>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</si>
  <si>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</si>
  <si>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</si>
  <si>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</si>
  <si>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</si>
  <si>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</si>
  <si>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</si>
  <si>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</si>
  <si>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</si>
  <si>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</si>
  <si>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</si>
  <si>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</si>
  <si>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</si>
  <si>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</si>
  <si>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</si>
  <si>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</si>
  <si>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</si>
  <si>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</si>
  <si>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</si>
  <si>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</si>
  <si>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</si>
  <si>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</si>
  <si>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</si>
  <si>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</si>
  <si>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</si>
  <si>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</si>
  <si>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</si>
  <si>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</si>
  <si>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</si>
  <si>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</si>
  <si>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</si>
  <si>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</si>
  <si>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</si>
  <si>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</si>
  <si>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</si>
  <si>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</si>
  <si>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</si>
  <si>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</si>
  <si>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</si>
  <si>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</si>
  <si>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</si>
  <si>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</si>
  <si>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</si>
  <si>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</si>
  <si>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</si>
  <si>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</si>
  <si>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</si>
  <si>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</si>
  <si>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</si>
  <si>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</si>
  <si>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</si>
  <si>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</si>
  <si>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</si>
  <si>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</si>
  <si>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</si>
  <si>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</si>
  <si>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</si>
  <si>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</si>
  <si>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</si>
  <si>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</si>
  <si>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</si>
  <si>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</si>
  <si>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</si>
  <si>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</si>
  <si>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</si>
  <si>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</si>
  <si>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</si>
  <si>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</si>
  <si>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</si>
  <si>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</si>
  <si>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</si>
  <si>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</si>
  <si>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</si>
  <si>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</si>
  <si>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</si>
  <si>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</si>
  <si>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</si>
  <si>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</si>
  <si>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</si>
  <si>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</si>
  <si>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</si>
  <si>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</si>
  <si>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</si>
  <si>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</si>
  <si>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</si>
  <si>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</si>
  <si>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</si>
  <si>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</si>
  <si>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</si>
  <si>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</si>
  <si>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</si>
  <si>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</si>
  <si>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</si>
  <si>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</si>
  <si>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</si>
  <si>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</si>
  <si>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</si>
  <si>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</si>
  <si>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</si>
  <si>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</si>
  <si>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</si>
  <si>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</si>
  <si>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</si>
  <si>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</si>
  <si>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</si>
  <si>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</si>
  <si>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</si>
  <si>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</si>
  <si>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</si>
  <si>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</si>
  <si>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</si>
  <si>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</si>
  <si>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</si>
  <si>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</si>
  <si>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</si>
  <si>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</si>
  <si>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</si>
  <si>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</si>
  <si>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</si>
  <si>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</si>
  <si>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</si>
  <si>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</si>
  <si>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</si>
  <si>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</si>
  <si>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</si>
  <si>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</si>
  <si>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</si>
  <si>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</si>
  <si>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</si>
  <si>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</si>
  <si>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</si>
  <si>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</si>
  <si>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</si>
  <si>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</si>
  <si>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</si>
  <si>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</si>
  <si>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</si>
  <si>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</si>
  <si>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</si>
  <si>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</si>
  <si>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</si>
  <si>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</si>
  <si>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</si>
  <si>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</si>
  <si>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</si>
  <si>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</si>
  <si>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</si>
  <si>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</si>
  <si>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</si>
  <si>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</si>
  <si>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</si>
  <si>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</si>
  <si>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</si>
  <si>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</si>
  <si>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</si>
  <si>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</si>
  <si>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</si>
  <si>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</si>
  <si>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</si>
  <si>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</si>
  <si>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</si>
  <si>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</si>
  <si>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</si>
  <si>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</si>
  <si>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</si>
  <si>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</si>
  <si>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</si>
  <si>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</si>
  <si>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</si>
  <si>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</si>
  <si>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</si>
  <si>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</si>
  <si>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</si>
  <si>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</si>
  <si>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</si>
  <si>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</si>
  <si>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</si>
  <si>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</si>
  <si>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</si>
  <si>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</si>
  <si>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</si>
  <si>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</si>
  <si>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</si>
  <si>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</si>
  <si>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</si>
  <si>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</si>
  <si>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</si>
  <si>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</si>
  <si>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</si>
  <si>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</si>
  <si>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</si>
  <si>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</si>
  <si>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</si>
  <si>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</si>
  <si>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</si>
  <si>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</si>
  <si>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</si>
  <si>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</si>
  <si>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</si>
  <si>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</si>
  <si>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</si>
  <si>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</si>
  <si>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</si>
  <si>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</si>
  <si>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</si>
  <si>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</si>
  <si>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</si>
  <si>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</si>
  <si>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</si>
  <si>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</si>
  <si>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</si>
  <si>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</si>
  <si>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</si>
  <si>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</si>
  <si>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</si>
  <si>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</si>
  <si>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</si>
  <si>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</si>
  <si>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</si>
  <si>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</si>
  <si>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</si>
  <si>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</si>
  <si>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</si>
  <si>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</si>
  <si>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</si>
  <si>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</si>
  <si>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</si>
  <si>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</si>
  <si>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</si>
  <si>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</si>
  <si>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</si>
  <si>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</si>
  <si>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</si>
  <si>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</si>
  <si>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</si>
  <si>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</si>
  <si>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</si>
  <si>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</si>
  <si>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</si>
  <si>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</si>
  <si>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</si>
  <si>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</si>
  <si>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</si>
  <si>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</si>
  <si>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</si>
  <si>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</si>
  <si>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</si>
  <si>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</si>
  <si>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</si>
  <si>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</si>
  <si>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</si>
  <si>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</si>
  <si>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</si>
  <si>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</si>
  <si>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</si>
  <si>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</si>
  <si>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</si>
  <si>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</si>
  <si>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</si>
  <si>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</si>
  <si>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</si>
  <si>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</si>
  <si>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</si>
  <si>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</si>
  <si>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</si>
  <si>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</si>
  <si>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</si>
  <si>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</si>
  <si>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</si>
  <si>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</si>
  <si>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</si>
  <si>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</si>
  <si>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</si>
  <si>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</si>
  <si>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</si>
  <si>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</si>
  <si>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</si>
  <si>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</si>
  <si>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</si>
  <si>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</si>
  <si>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</si>
  <si>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</si>
  <si>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</si>
  <si>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</si>
  <si>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</si>
  <si>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</si>
  <si>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</si>
  <si>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</si>
  <si>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</si>
  <si>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</si>
  <si>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</si>
  <si>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</si>
  <si>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</si>
  <si>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</si>
  <si>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</si>
  <si>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</si>
  <si>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</si>
  <si>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</si>
  <si>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</si>
  <si>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</si>
  <si>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</si>
  <si>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</si>
  <si>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</si>
  <si>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</si>
  <si>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</si>
  <si>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</si>
  <si>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</si>
  <si>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</si>
  <si>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</si>
  <si>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</si>
  <si>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</si>
  <si>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</si>
  <si>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</si>
  <si>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</si>
  <si>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</si>
  <si>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</si>
  <si>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</si>
  <si>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</si>
  <si>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</si>
  <si>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</si>
  <si>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</si>
  <si>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</si>
  <si>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</si>
  <si>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</si>
  <si>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</si>
  <si>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</si>
  <si>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</si>
  <si>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</si>
  <si>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</si>
  <si>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</si>
  <si>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</si>
  <si>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</si>
  <si>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</si>
  <si>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</si>
  <si>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</si>
  <si>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</si>
  <si>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</si>
  <si>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</si>
  <si>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</si>
  <si>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</si>
  <si>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</si>
  <si>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</si>
  <si>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</si>
  <si>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</si>
  <si>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</si>
  <si>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</si>
  <si>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</si>
  <si>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</si>
  <si>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</si>
  <si>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</si>
  <si>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</si>
  <si>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</si>
  <si>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</si>
  <si>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</si>
  <si>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</si>
  <si>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</si>
  <si>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</si>
  <si>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</si>
  <si>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</si>
  <si>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</si>
  <si>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</si>
  <si>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</si>
  <si>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</si>
  <si>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</si>
  <si>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</si>
  <si>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</si>
  <si>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</si>
  <si>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</si>
  <si>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</si>
  <si>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</si>
  <si>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</si>
  <si>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</si>
  <si>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</si>
  <si>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</si>
  <si>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</si>
  <si>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</si>
  <si>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</si>
  <si>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</si>
  <si>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</si>
  <si>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</si>
  <si>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</si>
  <si>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</si>
  <si>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</si>
  <si>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</si>
  <si>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</si>
  <si>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</si>
  <si>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</si>
  <si>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</si>
  <si>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</si>
  <si>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</si>
  <si>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</si>
  <si>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</si>
  <si>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</si>
  <si>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</si>
  <si>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</si>
  <si>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</si>
  <si>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</si>
  <si>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</si>
  <si>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</si>
  <si>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</si>
  <si>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</si>
  <si>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</si>
  <si>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</si>
  <si>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</si>
  <si>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</si>
  <si>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</si>
  <si>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</si>
  <si>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</si>
  <si>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</si>
  <si>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</si>
  <si>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</si>
  <si>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</si>
  <si>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</si>
  <si>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</si>
  <si>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</si>
  <si>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</si>
  <si>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</si>
  <si>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</si>
  <si>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</si>
  <si>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</si>
  <si>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</si>
  <si>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</si>
  <si>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</si>
  <si>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</si>
  <si>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</si>
  <si>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</si>
  <si>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</si>
  <si>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</si>
  <si>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</si>
  <si>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</si>
  <si>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</si>
  <si>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</si>
  <si>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</si>
  <si>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</si>
  <si>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</si>
  <si>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</si>
  <si>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</si>
  <si>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</si>
  <si>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</si>
  <si>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</si>
  <si>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</si>
  <si>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</si>
  <si>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</si>
  <si>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</si>
  <si>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</si>
  <si>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</si>
  <si>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</si>
  <si>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</si>
  <si>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</si>
  <si>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</si>
  <si>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</si>
  <si>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</si>
  <si>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</si>
  <si>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</si>
  <si>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</si>
  <si>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</si>
  <si>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</si>
  <si>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</si>
  <si>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</si>
  <si>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</si>
  <si>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</si>
  <si>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</si>
  <si>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</si>
  <si>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</si>
  <si>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</si>
  <si>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</si>
  <si>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</si>
  <si>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</si>
  <si>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</si>
  <si>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</si>
  <si>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</si>
  <si>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</si>
  <si>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</si>
  <si>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</si>
  <si>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</si>
  <si>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</si>
  <si>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</si>
  <si>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</si>
  <si>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</si>
  <si>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</si>
  <si>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</si>
  <si>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</si>
  <si>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</si>
  <si>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</si>
  <si>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</si>
  <si>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</si>
  <si>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</si>
  <si>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</si>
  <si>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</si>
  <si>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</si>
  <si>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</si>
  <si>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</si>
  <si>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</si>
  <si>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</si>
  <si>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</si>
  <si>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</si>
  <si>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</si>
  <si>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</si>
  <si>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</si>
  <si>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</si>
  <si>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</si>
  <si>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</si>
  <si>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</si>
  <si>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</si>
  <si>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</si>
  <si>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</si>
  <si>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</si>
  <si>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</si>
  <si>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</si>
  <si>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</si>
  <si>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</si>
  <si>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</si>
  <si>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</si>
  <si>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</si>
  <si>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</si>
  <si>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</si>
  <si>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</si>
  <si>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</si>
  <si>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</si>
  <si>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</si>
  <si>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</si>
  <si>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</si>
  <si>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</si>
  <si>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</si>
  <si>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</si>
  <si>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</si>
  <si>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</si>
  <si>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</si>
  <si>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</si>
  <si>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</si>
  <si>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</si>
  <si>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</si>
  <si>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</si>
  <si>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</si>
  <si>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</si>
  <si>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</si>
  <si>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</si>
  <si>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</si>
  <si>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</si>
  <si>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</si>
  <si>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</si>
  <si>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</si>
  <si>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</si>
  <si>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</si>
  <si>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</si>
  <si>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</si>
  <si>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</si>
  <si>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</si>
  <si>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</si>
  <si>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</si>
  <si>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</si>
  <si>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</si>
  <si>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</si>
  <si>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</si>
  <si>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</si>
  <si>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</si>
  <si>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</si>
  <si>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</si>
  <si>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</si>
  <si>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</si>
  <si>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</si>
  <si>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</si>
  <si>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</si>
  <si>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</si>
  <si>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</si>
  <si>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</si>
  <si>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</si>
  <si>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</si>
  <si>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</si>
  <si>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</si>
  <si>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</si>
  <si>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</si>
  <si>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</si>
  <si>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</si>
  <si>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</si>
  <si>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</si>
  <si>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</si>
  <si>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</si>
  <si>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</si>
  <si>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</si>
  <si>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</si>
  <si>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</si>
  <si>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</si>
  <si>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</si>
  <si>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</si>
  <si>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</si>
  <si>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</si>
  <si>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</si>
  <si>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</si>
  <si>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</si>
  <si>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</si>
  <si>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</si>
  <si>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</si>
  <si>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</si>
  <si>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</si>
  <si>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</si>
  <si>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</si>
  <si>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</si>
  <si>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</si>
  <si>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</si>
  <si>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</si>
  <si>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</si>
  <si>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</si>
  <si>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</si>
  <si>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</si>
  <si>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</si>
  <si>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</si>
  <si>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</si>
  <si>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</si>
  <si>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</si>
  <si>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</si>
  <si>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</si>
  <si>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</si>
  <si>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</si>
  <si>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</si>
  <si>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</si>
  <si>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</si>
  <si>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</si>
  <si>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</si>
  <si>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</si>
  <si>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</si>
  <si>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</si>
  <si>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</si>
  <si>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</si>
  <si>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</si>
  <si>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</si>
  <si>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</si>
  <si>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</si>
  <si>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</si>
  <si>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</si>
  <si>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</si>
  <si>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</si>
  <si>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</si>
  <si>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</si>
  <si>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</si>
  <si>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</si>
  <si>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</si>
  <si>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</si>
  <si>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</si>
  <si>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</si>
  <si>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</si>
  <si>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</si>
  <si>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</si>
  <si>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</si>
  <si>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</si>
  <si>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</si>
  <si>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</si>
  <si>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</si>
  <si>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</si>
  <si>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</si>
  <si>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</si>
  <si>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</si>
  <si>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</si>
  <si>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</si>
  <si>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</si>
  <si>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</si>
  <si>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</si>
  <si>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</si>
  <si>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</si>
  <si>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</si>
  <si>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</si>
  <si>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</si>
  <si>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</si>
  <si>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</si>
  <si>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</si>
  <si>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</si>
  <si>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</si>
  <si>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</si>
  <si>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</si>
  <si>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</si>
  <si>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</si>
  <si>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</si>
  <si>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</si>
  <si>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</si>
  <si>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</si>
  <si>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</si>
  <si>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</si>
  <si>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</si>
  <si>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</si>
  <si>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</si>
  <si>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</si>
  <si>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</si>
  <si>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</si>
  <si>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</si>
  <si>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</si>
  <si>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</si>
  <si>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</si>
  <si>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</si>
  <si>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</si>
  <si>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</si>
  <si>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</si>
  <si>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</si>
  <si>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</si>
  <si>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</si>
  <si>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</si>
  <si>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</si>
  <si>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</si>
  <si>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</si>
  <si>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</si>
  <si>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</si>
  <si>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</si>
  <si>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</si>
  <si>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</si>
  <si>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</si>
  <si>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</si>
  <si>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</si>
  <si>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</si>
  <si>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</si>
  <si>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</si>
  <si>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</si>
  <si>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</si>
  <si>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</si>
  <si>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</si>
  <si>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</si>
  <si>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</si>
  <si>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</si>
  <si>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</si>
  <si>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</si>
  <si>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</si>
  <si>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</si>
  <si>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</si>
  <si>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</si>
  <si>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</si>
  <si>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</si>
  <si>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</si>
  <si>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</si>
  <si>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</si>
  <si>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</si>
  <si>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</si>
  <si>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</si>
  <si>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</si>
  <si>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</si>
  <si>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</si>
  <si>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</si>
  <si>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</si>
  <si>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</si>
  <si>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</si>
  <si>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</si>
  <si>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</si>
  <si>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</si>
  <si>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</si>
  <si>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</si>
  <si>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</si>
  <si>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</si>
  <si>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</si>
  <si>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</si>
  <si>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</si>
  <si>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</si>
  <si>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</si>
  <si>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</si>
  <si>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</si>
  <si>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</si>
  <si>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</si>
  <si>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</si>
  <si>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</si>
  <si>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</si>
  <si>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</si>
  <si>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</si>
  <si>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</si>
  <si>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</si>
  <si>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</si>
  <si>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</si>
  <si>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</si>
  <si>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</si>
  <si>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</si>
  <si>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</si>
  <si>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</si>
  <si>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</si>
  <si>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</si>
  <si>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</si>
  <si>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</si>
  <si>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</si>
  <si>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</si>
  <si>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</si>
  <si>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</si>
  <si>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</si>
  <si>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</si>
  <si>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</si>
  <si>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</si>
  <si>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</si>
  <si>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</si>
  <si>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</si>
  <si>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</si>
  <si>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</si>
  <si>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</si>
  <si>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</si>
  <si>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</si>
  <si>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</si>
  <si>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</si>
  <si>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</si>
  <si>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</si>
  <si>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</si>
  <si>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</si>
  <si>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</si>
  <si>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</si>
  <si>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</si>
  <si>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</si>
  <si>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</si>
  <si>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</si>
  <si>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</si>
  <si>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</si>
  <si>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</si>
  <si>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</si>
  <si>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</si>
  <si>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</si>
  <si>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</si>
  <si>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</si>
  <si>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</si>
  <si>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</si>
  <si>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</si>
  <si>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</si>
  <si>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</si>
  <si>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</si>
  <si>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</si>
  <si>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</si>
  <si>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</si>
  <si>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</si>
  <si>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</si>
  <si>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</si>
  <si>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</si>
  <si>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</si>
  <si>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</si>
  <si>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</si>
  <si>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</si>
  <si>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</si>
  <si>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</si>
  <si>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</si>
  <si>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</si>
  <si>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</si>
  <si>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</si>
  <si>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</si>
  <si>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</si>
  <si>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</si>
  <si>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</si>
  <si>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</si>
  <si>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</si>
  <si>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</si>
  <si>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</si>
  <si>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</si>
  <si>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</si>
  <si>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</si>
  <si>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</si>
  <si>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</si>
  <si>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</si>
  <si>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</si>
  <si>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</si>
  <si>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</si>
  <si>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</si>
  <si>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</si>
  <si>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</si>
  <si>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</si>
  <si>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</si>
  <si>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</si>
  <si>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</si>
  <si>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</si>
  <si>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</si>
  <si>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</si>
  <si>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</si>
  <si>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</si>
  <si>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</si>
  <si>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</si>
  <si>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</si>
  <si>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</si>
  <si>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</si>
  <si>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</si>
  <si>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</si>
  <si>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</si>
  <si>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</si>
  <si>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</si>
  <si>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</si>
  <si>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</si>
  <si>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</si>
  <si>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</si>
  <si>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</si>
  <si>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</si>
  <si>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</si>
  <si>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</si>
  <si>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</si>
  <si>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</si>
  <si>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</si>
  <si>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</si>
  <si>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</si>
  <si>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</si>
  <si>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</si>
  <si>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</si>
  <si>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</si>
  <si>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</si>
  <si>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</si>
  <si>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</si>
  <si>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</si>
  <si>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</si>
  <si>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</si>
  <si>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</si>
  <si>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</si>
  <si>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</si>
  <si>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</si>
  <si>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</si>
  <si>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</si>
  <si>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</si>
  <si>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</si>
  <si>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</si>
  <si>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</si>
  <si>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</si>
  <si>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</si>
  <si>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</si>
  <si>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</si>
  <si>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</si>
  <si>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</si>
  <si>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</si>
  <si>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</si>
  <si>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</si>
  <si>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</si>
  <si>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</si>
  <si>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</si>
  <si>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</si>
  <si>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</si>
  <si>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</si>
  <si>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</si>
  <si>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</si>
  <si>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</si>
  <si>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</si>
  <si>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</si>
  <si>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</si>
  <si>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</si>
  <si>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</si>
  <si>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</si>
  <si>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</si>
  <si>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</si>
  <si>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</si>
  <si>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</si>
  <si>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</si>
  <si>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</si>
  <si>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</si>
  <si>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</si>
  <si>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</si>
  <si>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</si>
  <si>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</si>
  <si>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</si>
  <si>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</si>
  <si>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</si>
  <si>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</si>
  <si>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</si>
  <si>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</si>
  <si>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</si>
  <si>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</si>
  <si>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</si>
  <si>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</si>
  <si>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</si>
  <si>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</si>
  <si>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</si>
  <si>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</si>
  <si>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</si>
  <si>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</si>
  <si>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</si>
  <si>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</si>
  <si>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</si>
  <si>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</si>
  <si>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</si>
  <si>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</si>
  <si>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</si>
  <si>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</si>
  <si>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</si>
  <si>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</si>
  <si>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</si>
  <si>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</si>
  <si>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</si>
  <si>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</si>
  <si>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</si>
  <si>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</si>
  <si>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</si>
  <si>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</si>
  <si>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</si>
  <si>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</si>
  <si>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</si>
  <si>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</si>
  <si>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</si>
  <si>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</si>
  <si>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</si>
  <si>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</si>
  <si>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</si>
  <si>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</si>
  <si>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</si>
  <si>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</si>
  <si>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</si>
  <si>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</si>
  <si>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</si>
  <si>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</si>
  <si>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</si>
  <si>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</si>
  <si>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</si>
  <si>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</si>
  <si>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</si>
  <si>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</si>
  <si>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</si>
  <si>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</si>
  <si>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</si>
  <si>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</si>
  <si>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</si>
  <si>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</si>
  <si>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</si>
  <si>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</si>
  <si>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</si>
  <si>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</si>
  <si>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</si>
  <si>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</si>
  <si>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</si>
  <si>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</si>
  <si>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</si>
  <si>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</si>
  <si>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</si>
  <si>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</si>
  <si>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</si>
  <si>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</si>
  <si>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</si>
  <si>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</si>
  <si>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</si>
  <si>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</si>
  <si>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</si>
  <si>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</si>
  <si>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</si>
  <si>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</si>
  <si>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</si>
  <si>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</si>
  <si>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</si>
  <si>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</si>
  <si>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</si>
  <si>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</si>
  <si>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</si>
  <si>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</si>
  <si>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</si>
  <si>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</si>
  <si>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</si>
  <si>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</si>
  <si>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</si>
  <si>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</si>
  <si>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</si>
  <si>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</si>
  <si>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</si>
  <si>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</si>
  <si>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</si>
  <si>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</si>
  <si>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</si>
  <si>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</si>
  <si>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</si>
  <si>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</si>
  <si>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</si>
  <si>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</si>
  <si>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</si>
  <si>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</si>
  <si>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</si>
  <si>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</si>
  <si>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</si>
  <si>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</si>
  <si>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</si>
  <si>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</si>
  <si>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</si>
  <si>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</si>
  <si>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</si>
  <si>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</si>
  <si>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</si>
  <si>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</si>
  <si>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</si>
  <si>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</si>
  <si>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</si>
  <si>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</si>
  <si>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</si>
  <si>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</si>
  <si>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</si>
  <si>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</si>
  <si>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</si>
  <si>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</si>
  <si>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</si>
  <si>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</si>
  <si>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</si>
  <si>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</si>
  <si>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</si>
  <si>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</si>
  <si>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</si>
  <si>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</si>
  <si>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</si>
  <si>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</si>
  <si>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</si>
  <si>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</si>
  <si>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</si>
  <si>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</si>
  <si>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</si>
  <si>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</si>
  <si>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</si>
  <si>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</si>
  <si>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</si>
  <si>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</si>
  <si>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</si>
  <si>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</si>
  <si>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</si>
  <si>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</si>
  <si>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</si>
  <si>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</si>
  <si>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</si>
  <si>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</si>
  <si>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</si>
  <si>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</si>
  <si>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</si>
  <si>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</si>
  <si>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</si>
  <si>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</si>
  <si>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</si>
  <si>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</si>
  <si>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</si>
  <si>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</si>
  <si>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</si>
  <si>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</si>
  <si>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</si>
  <si>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</si>
  <si>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</si>
  <si>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</si>
  <si>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</si>
  <si>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</si>
  <si>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</si>
  <si>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</si>
  <si>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</si>
  <si>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</si>
  <si>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</si>
  <si>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</si>
  <si>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</si>
  <si>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</si>
  <si>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</si>
  <si>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</si>
  <si>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</si>
  <si>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</si>
  <si>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</si>
  <si>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</si>
  <si>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</si>
  <si>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</si>
  <si>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</si>
  <si>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</si>
  <si>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</si>
  <si>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</si>
  <si>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</si>
  <si>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</si>
  <si>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</si>
  <si>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</si>
  <si>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</si>
  <si>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</si>
  <si>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</si>
  <si>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</si>
  <si>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</si>
  <si>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</si>
  <si>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</si>
  <si>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</si>
  <si>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</si>
  <si>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</si>
  <si>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</si>
  <si>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</si>
  <si>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</si>
  <si>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</si>
  <si>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</si>
  <si>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</si>
  <si>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</si>
  <si>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</si>
  <si>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</si>
  <si>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</si>
  <si>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</si>
  <si>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</si>
  <si>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</si>
  <si>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</si>
  <si>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</si>
  <si>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</si>
  <si>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</si>
  <si>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</si>
  <si>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</si>
  <si>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</si>
  <si>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</si>
  <si>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</si>
  <si>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</si>
  <si>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</si>
  <si>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</si>
  <si>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</si>
  <si>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</si>
  <si>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</si>
  <si>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</si>
  <si>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</si>
  <si>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</si>
  <si>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</si>
  <si>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</si>
  <si>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</si>
  <si>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</si>
  <si>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</si>
  <si>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</si>
  <si>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</si>
  <si>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</si>
  <si>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</si>
  <si>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</si>
  <si>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</si>
  <si>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</si>
  <si>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</si>
  <si>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</si>
  <si>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</si>
  <si>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</si>
  <si>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</si>
  <si>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</si>
  <si>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</si>
  <si>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</si>
  <si>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</si>
  <si>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</si>
  <si>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</si>
  <si>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</si>
  <si>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</si>
  <si>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</si>
  <si>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</si>
  <si>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</si>
  <si>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</si>
  <si>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</si>
  <si>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</si>
  <si>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</si>
  <si>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</si>
  <si>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</si>
  <si>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</si>
  <si>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</si>
  <si>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</si>
  <si>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</si>
  <si>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</si>
  <si>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</si>
  <si>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</si>
  <si>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</si>
  <si>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</si>
  <si>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</si>
  <si>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</si>
  <si>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</si>
  <si>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</si>
  <si>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</si>
  <si>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</si>
  <si>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</si>
  <si>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</si>
  <si>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</si>
  <si>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</si>
  <si>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</si>
  <si>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</si>
  <si>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</si>
  <si>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</si>
  <si>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</si>
  <si>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</si>
  <si>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</si>
  <si>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</si>
  <si>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</si>
  <si>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</si>
  <si>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</si>
  <si>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</si>
  <si>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</si>
  <si>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</si>
  <si>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</si>
  <si>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</si>
  <si>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</si>
  <si>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</si>
  <si>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</si>
  <si>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</si>
  <si>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</si>
  <si>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</si>
  <si>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</si>
  <si>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</si>
  <si>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</si>
  <si>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</si>
  <si>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</si>
  <si>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</si>
  <si>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</si>
  <si>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</si>
  <si>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</si>
  <si>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</si>
  <si>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</si>
  <si>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</si>
  <si>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</si>
  <si>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</si>
  <si>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</si>
  <si>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</si>
  <si>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</si>
  <si>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</si>
  <si>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</si>
  <si>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</si>
  <si>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</si>
  <si>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</si>
  <si>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</si>
  <si>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</si>
  <si>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</si>
  <si>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</si>
  <si>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</si>
  <si>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</si>
  <si>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</si>
  <si>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</si>
  <si>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</si>
  <si>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</si>
  <si>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</si>
  <si>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</si>
  <si>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</si>
  <si>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</si>
  <si>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</si>
  <si>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</si>
  <si>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</si>
  <si>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</si>
  <si>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</si>
  <si>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</si>
  <si>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</si>
  <si>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</si>
  <si>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</si>
  <si>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</si>
  <si>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</si>
  <si>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</si>
  <si>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</si>
  <si>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</si>
  <si>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</si>
  <si>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</si>
  <si>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</si>
  <si>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</si>
  <si>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</si>
  <si>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</si>
  <si>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</si>
  <si>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</si>
  <si>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</si>
  <si>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</si>
  <si>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</si>
  <si>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</si>
  <si>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</si>
  <si>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</si>
  <si>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</si>
  <si>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</si>
  <si>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</si>
  <si>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</si>
  <si>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</si>
  <si>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</si>
  <si>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</si>
  <si>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</si>
  <si>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</si>
  <si>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</si>
  <si>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</si>
  <si>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</si>
  <si>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</si>
  <si>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</si>
  <si>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</si>
  <si>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</si>
  <si>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</si>
  <si>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</si>
  <si>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</si>
  <si>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</si>
  <si>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</si>
  <si>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</si>
  <si>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</si>
  <si>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</si>
  <si>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</si>
  <si>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</si>
  <si>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</si>
  <si>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</si>
  <si>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</si>
  <si>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</si>
  <si>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</si>
  <si>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</si>
  <si>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</si>
  <si>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</si>
  <si>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</si>
  <si>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</si>
  <si>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</si>
  <si>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</si>
  <si>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</si>
  <si>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</si>
  <si>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</si>
  <si>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</si>
  <si>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</si>
  <si>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</si>
  <si>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</si>
  <si>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</si>
  <si>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</si>
  <si>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</si>
  <si>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</si>
  <si>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</si>
  <si>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</si>
  <si>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</si>
  <si>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</si>
  <si>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</si>
  <si>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</si>
  <si>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</si>
  <si>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</si>
  <si>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</si>
  <si>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</si>
  <si>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</si>
  <si>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</si>
  <si>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</si>
  <si>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</si>
  <si>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</si>
  <si>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</si>
  <si>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</si>
  <si>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</si>
  <si>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</si>
  <si>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</si>
  <si>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</si>
  <si>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</si>
  <si>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</si>
  <si>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</si>
  <si>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</si>
  <si>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</si>
  <si>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</si>
  <si>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</si>
  <si>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</si>
  <si>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</si>
  <si>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</si>
  <si>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</si>
  <si>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</si>
  <si>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</si>
  <si>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</si>
  <si>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</si>
  <si>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</si>
  <si>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</si>
  <si>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</si>
  <si>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</si>
  <si>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</si>
  <si>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</si>
  <si>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</si>
  <si>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</si>
  <si>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</si>
  <si>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</si>
  <si>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</si>
  <si>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</si>
  <si>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</si>
  <si>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</si>
  <si>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</si>
  <si>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</si>
  <si>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</si>
  <si>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</si>
  <si>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</si>
  <si>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</si>
  <si>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</si>
  <si>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</si>
  <si>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</si>
  <si>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</si>
  <si>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</si>
  <si>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</si>
  <si>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</si>
  <si>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</si>
  <si>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</si>
  <si>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</si>
  <si>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</si>
  <si>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</si>
  <si>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</si>
  <si>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</si>
  <si>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</si>
  <si>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</si>
  <si>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</si>
  <si>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</si>
  <si>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</si>
  <si>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</si>
  <si>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</si>
  <si>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</si>
  <si>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</si>
  <si>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</si>
  <si>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</si>
  <si>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</si>
  <si>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</si>
  <si>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</si>
  <si>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</si>
  <si>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</si>
  <si>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</si>
  <si>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</si>
  <si>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</si>
  <si>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</si>
  <si>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</si>
  <si>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</si>
  <si>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</si>
  <si>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</si>
  <si>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</si>
  <si>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</si>
  <si>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</si>
  <si>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</si>
  <si>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</si>
  <si>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</si>
  <si>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</si>
  <si>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</si>
  <si>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</si>
  <si>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</si>
  <si>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</si>
  <si>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</si>
  <si>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</si>
  <si>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</si>
  <si>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</si>
  <si>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</si>
  <si>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</si>
  <si>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</si>
  <si>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</si>
  <si>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</si>
  <si>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</si>
  <si>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</si>
  <si>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</si>
  <si>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</si>
  <si>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</si>
  <si>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</si>
  <si>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</si>
  <si>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</si>
  <si>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</si>
  <si>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</si>
  <si>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</si>
  <si>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</si>
  <si>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</si>
  <si>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</si>
  <si>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</si>
  <si>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</si>
  <si>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</si>
  <si>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</si>
  <si>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</si>
  <si>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</si>
  <si>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</si>
  <si>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</si>
  <si>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</si>
  <si>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</si>
  <si>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</si>
  <si>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</si>
  <si>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</si>
  <si>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</si>
  <si>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</si>
  <si>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</si>
  <si>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</si>
  <si>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</si>
  <si>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</si>
  <si>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</si>
  <si>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</si>
  <si>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</si>
  <si>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</si>
  <si>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</si>
  <si>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</si>
  <si>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</si>
  <si>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</si>
  <si>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</si>
  <si>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</si>
  <si>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</si>
  <si>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</si>
  <si>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</si>
  <si>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</si>
  <si>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</si>
  <si>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</si>
  <si>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</si>
  <si>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</si>
  <si>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</si>
  <si>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</si>
  <si>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</si>
  <si>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</si>
  <si>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</si>
  <si>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</si>
  <si>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</si>
  <si>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</si>
  <si>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</si>
  <si>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</si>
  <si>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</si>
  <si>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</si>
  <si>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</si>
  <si>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</si>
  <si>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</si>
  <si>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</si>
  <si>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</si>
  <si>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</si>
  <si>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</si>
  <si>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</si>
  <si>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</si>
  <si>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</si>
  <si>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</si>
  <si>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</si>
  <si>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</si>
  <si>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</si>
  <si>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</si>
  <si>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</si>
  <si>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</si>
  <si>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</si>
  <si>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</si>
  <si>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</si>
  <si>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</si>
  <si>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</si>
  <si>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</si>
  <si>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</si>
  <si>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</si>
  <si>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</si>
  <si>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</si>
  <si>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</si>
  <si>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</si>
  <si>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</si>
  <si>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</si>
  <si>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</si>
  <si>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</si>
  <si>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</si>
  <si>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</si>
  <si>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</si>
  <si>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</si>
  <si>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</si>
  <si>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</si>
  <si>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</si>
  <si>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</si>
  <si>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</si>
  <si>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</si>
  <si>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</si>
  <si>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</si>
  <si>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</si>
  <si>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</si>
  <si>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</si>
  <si>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</si>
  <si>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</si>
  <si>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</si>
  <si>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</si>
  <si>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</si>
  <si>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</si>
  <si>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</si>
  <si>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</si>
  <si>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</si>
  <si>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</si>
  <si>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</si>
  <si>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</si>
  <si>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</si>
  <si>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</si>
  <si>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</si>
  <si>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</si>
  <si>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</si>
  <si>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</si>
  <si>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</si>
  <si>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</si>
  <si>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</si>
  <si>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</si>
  <si>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</si>
  <si>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</si>
  <si>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</si>
  <si>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</si>
  <si>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</si>
  <si>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</si>
  <si>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</si>
  <si>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</si>
  <si>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</si>
  <si>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</si>
  <si>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</si>
  <si>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</si>
  <si>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</si>
  <si>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</si>
  <si>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</si>
  <si>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</si>
  <si>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</si>
  <si>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</si>
  <si>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</si>
  <si>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</si>
  <si>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</si>
  <si>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</si>
  <si>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</si>
  <si>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</si>
  <si>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</si>
  <si>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</si>
  <si>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</si>
  <si>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</si>
  <si>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</si>
  <si>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</si>
  <si>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</si>
  <si>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</si>
  <si>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</si>
  <si>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</si>
  <si>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</si>
  <si>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</si>
  <si>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</si>
  <si>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</si>
  <si>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</si>
  <si>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</si>
  <si>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</si>
  <si>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</si>
  <si>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</si>
  <si>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</si>
  <si>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</si>
  <si>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</si>
  <si>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</si>
  <si>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</si>
  <si>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</si>
  <si>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</si>
  <si>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</si>
  <si>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</si>
  <si>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</si>
  <si>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</si>
  <si>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</si>
  <si>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</si>
  <si>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</si>
  <si>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</si>
  <si>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</si>
  <si>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</si>
  <si>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</si>
  <si>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</si>
  <si>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</si>
  <si>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</si>
  <si>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</si>
  <si>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</si>
  <si>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</si>
  <si>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</si>
  <si>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</si>
  <si>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</si>
  <si>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</si>
  <si>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</si>
  <si>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</si>
  <si>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</si>
  <si>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</si>
  <si>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</si>
  <si>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</si>
  <si>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</si>
  <si>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</si>
  <si>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</si>
  <si>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</si>
  <si>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</si>
  <si>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</si>
  <si>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</si>
  <si>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</si>
  <si>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</si>
  <si>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</si>
  <si>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</si>
  <si>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</si>
  <si>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</si>
  <si>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</si>
  <si>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</si>
  <si>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</si>
  <si>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</si>
  <si>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</si>
  <si>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</si>
  <si>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</si>
  <si>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</si>
  <si>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</si>
  <si>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</si>
  <si>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</si>
  <si>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</si>
  <si>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</si>
  <si>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</si>
  <si>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</si>
  <si>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</si>
  <si>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</si>
  <si>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</si>
  <si>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</si>
  <si>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</si>
  <si>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</si>
  <si>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</si>
  <si>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</si>
  <si>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</si>
  <si>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</si>
  <si>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</si>
  <si>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</si>
  <si>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</si>
  <si>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</si>
  <si>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</si>
  <si>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</si>
  <si>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</si>
  <si>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</si>
  <si>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</si>
  <si>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</si>
  <si>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</si>
  <si>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</si>
  <si>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</si>
  <si>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</si>
  <si>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</si>
  <si>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</si>
  <si>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</si>
  <si>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</si>
  <si>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</si>
  <si>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</si>
  <si>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</si>
  <si>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</si>
  <si>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</si>
  <si>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</si>
  <si>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</si>
  <si>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</si>
  <si>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</si>
  <si>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</si>
  <si>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</si>
  <si>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</si>
  <si>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</si>
  <si>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</si>
  <si>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</si>
  <si>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</si>
  <si>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</si>
  <si>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</si>
  <si>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</si>
  <si>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</si>
  <si>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</si>
  <si>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</si>
  <si>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</si>
  <si>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</si>
  <si>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</si>
  <si>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</si>
  <si>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</si>
  <si>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</si>
  <si>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</si>
  <si>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</si>
  <si>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</si>
  <si>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</si>
  <si>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</si>
  <si>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</si>
  <si>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</si>
  <si>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</si>
  <si>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</si>
  <si>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</si>
  <si>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</si>
  <si>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</si>
  <si>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</si>
  <si>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</si>
  <si>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</si>
  <si>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</si>
  <si>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</si>
  <si>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</si>
  <si>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</si>
  <si>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</si>
  <si>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</si>
  <si>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</si>
  <si>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</si>
  <si>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</si>
  <si>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</si>
  <si>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</si>
  <si>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</si>
  <si>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</si>
  <si>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</si>
  <si>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</si>
  <si>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</si>
  <si>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</si>
  <si>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</si>
  <si>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</si>
  <si>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</si>
  <si>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</si>
  <si>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</si>
  <si>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</si>
  <si>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</si>
  <si>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</si>
  <si>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</si>
  <si>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</si>
  <si>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</si>
  <si>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</si>
  <si>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</si>
  <si>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</si>
  <si>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</si>
  <si>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</si>
  <si>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</si>
  <si>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</si>
  <si>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</si>
  <si>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</si>
  <si>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</si>
  <si>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</si>
  <si>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</si>
  <si>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</si>
  <si>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</si>
  <si>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</si>
  <si>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</si>
  <si>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</si>
  <si>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</si>
  <si>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</si>
  <si>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</si>
  <si>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</si>
  <si>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</si>
  <si>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</si>
  <si>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</si>
  <si>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</si>
  <si>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</si>
  <si>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</si>
  <si>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</si>
  <si>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</si>
  <si>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</si>
  <si>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</si>
  <si>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</si>
  <si>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</si>
  <si>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</si>
  <si>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</si>
  <si>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</si>
  <si>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</si>
  <si>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</si>
  <si>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</si>
  <si>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</si>
  <si>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</si>
  <si>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</si>
  <si>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</si>
  <si>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</si>
  <si>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</si>
  <si>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</si>
  <si>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</si>
  <si>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</si>
  <si>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</si>
  <si>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</si>
  <si>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</si>
  <si>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</si>
  <si>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</si>
  <si>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</si>
  <si>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</si>
  <si>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</si>
  <si>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</si>
  <si>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</si>
  <si>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</si>
  <si>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</si>
  <si>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</si>
  <si>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</si>
  <si>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</si>
  <si>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</si>
  <si>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</si>
  <si>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</si>
  <si>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</si>
  <si>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</si>
  <si>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</si>
  <si>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</si>
  <si>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</si>
  <si>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</si>
  <si>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</si>
  <si>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</si>
  <si>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</si>
  <si>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</si>
  <si>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</si>
  <si>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</si>
  <si>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</si>
  <si>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</si>
  <si>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</si>
  <si>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</si>
  <si>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</si>
  <si>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</si>
  <si>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</si>
  <si>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</si>
  <si>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</si>
  <si>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</si>
  <si>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</si>
  <si>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</si>
  <si>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</si>
  <si>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</si>
  <si>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</si>
  <si>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</si>
  <si>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</si>
  <si>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</si>
  <si>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</si>
  <si>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</si>
  <si>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</si>
  <si>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</si>
  <si>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</si>
  <si>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</si>
  <si>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</si>
  <si>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</si>
  <si>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</si>
  <si>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</si>
  <si>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</si>
  <si>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</si>
  <si>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</si>
  <si>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</si>
  <si>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</si>
  <si>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</si>
  <si>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</si>
  <si>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</si>
  <si>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</si>
  <si>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</si>
  <si>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</si>
  <si>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</si>
  <si>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</si>
  <si>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</si>
  <si>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</si>
  <si>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</si>
  <si>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</si>
  <si>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</si>
  <si>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</si>
  <si>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</si>
  <si>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</si>
  <si>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</si>
  <si>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</si>
  <si>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</si>
  <si>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</si>
  <si>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</si>
  <si>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</si>
  <si>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</si>
  <si>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</si>
  <si>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</si>
  <si>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</si>
  <si>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</si>
  <si>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</si>
  <si>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</si>
  <si>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</si>
  <si>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</si>
  <si>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</si>
  <si>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</si>
  <si>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</si>
  <si>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</si>
  <si>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</si>
  <si>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</si>
  <si>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</si>
  <si>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</si>
  <si>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</si>
  <si>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</si>
  <si>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</si>
  <si>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</si>
  <si>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</si>
  <si>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</si>
  <si>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</si>
  <si>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</si>
  <si>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</si>
  <si>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</si>
  <si>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</si>
  <si>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</si>
  <si>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</si>
  <si>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</si>
  <si>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</si>
  <si>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</si>
  <si>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</si>
  <si>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</si>
  <si>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</si>
  <si>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</si>
  <si>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</si>
  <si>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</si>
  <si>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</si>
  <si>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</si>
  <si>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</si>
  <si>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</si>
  <si>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</si>
  <si>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</si>
  <si>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</si>
  <si>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</si>
  <si>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</si>
  <si>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</si>
  <si>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</si>
  <si>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</si>
  <si>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</si>
  <si>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</si>
  <si>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</si>
  <si>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</si>
  <si>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</si>
  <si>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</si>
  <si>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</si>
  <si>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</si>
  <si>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</si>
  <si>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</si>
  <si>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</si>
  <si>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</si>
  <si>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</si>
  <si>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</si>
  <si>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</si>
  <si>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</si>
  <si>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</si>
  <si>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</si>
  <si>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</si>
  <si>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</si>
  <si>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</si>
  <si>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</si>
  <si>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</si>
  <si>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</si>
  <si>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</si>
  <si>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</si>
  <si>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</si>
  <si>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</si>
  <si>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</si>
  <si>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</si>
  <si>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</si>
  <si>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</si>
  <si>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</si>
  <si>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</si>
  <si>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</si>
  <si>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</si>
  <si>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</si>
  <si>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</si>
  <si>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</si>
  <si>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</si>
  <si>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</si>
  <si>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</si>
  <si>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</si>
  <si>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</si>
  <si>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</si>
  <si>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</si>
  <si>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</si>
  <si>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</si>
  <si>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</si>
  <si>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</si>
  <si>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</si>
  <si>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</si>
  <si>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</si>
  <si>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</si>
  <si>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</si>
  <si>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</si>
  <si>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</si>
  <si>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</si>
  <si>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</si>
  <si>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</si>
  <si>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</si>
  <si>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</si>
  <si>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</si>
  <si>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</si>
  <si>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</si>
  <si>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</si>
  <si>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</si>
  <si>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</si>
  <si>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</si>
  <si>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</si>
  <si>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</si>
  <si>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</si>
  <si>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</si>
  <si>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</si>
  <si>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</si>
  <si>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</si>
  <si>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</si>
  <si>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</si>
  <si>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</si>
  <si>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</si>
  <si>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</si>
  <si>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</si>
  <si>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</si>
  <si>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</si>
  <si>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</si>
  <si>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</si>
  <si>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</si>
  <si>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</si>
  <si>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</si>
  <si>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</si>
  <si>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</si>
  <si>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</si>
  <si>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</si>
  <si>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</si>
  <si>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</si>
  <si>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</si>
  <si>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</si>
  <si>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</si>
  <si>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</si>
  <si>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</si>
  <si>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</si>
  <si>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</si>
  <si>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</si>
  <si>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</si>
  <si>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</si>
  <si>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</si>
  <si>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</si>
  <si>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</si>
  <si>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</si>
  <si>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</si>
  <si>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</si>
  <si>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</si>
  <si>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</si>
  <si>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</si>
  <si>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</si>
  <si>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</si>
  <si>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</si>
  <si>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</si>
  <si>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</si>
  <si>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</si>
  <si>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</si>
  <si>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</si>
  <si>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</si>
  <si>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</si>
  <si>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</si>
  <si>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</si>
  <si>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</si>
  <si>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</si>
  <si>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</si>
  <si>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</si>
  <si>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</si>
  <si>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</si>
  <si>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</si>
  <si>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</si>
  <si>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</si>
  <si>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</si>
  <si>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</si>
  <si>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</si>
  <si>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</si>
  <si>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</si>
  <si>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</si>
  <si>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</si>
  <si>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</si>
  <si>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</si>
  <si>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</si>
  <si>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</si>
  <si>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</si>
  <si>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</si>
  <si>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</si>
  <si>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</si>
  <si>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</si>
  <si>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</si>
  <si>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</si>
  <si>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</si>
  <si>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</si>
  <si>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</si>
  <si>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</si>
  <si>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</si>
  <si>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</si>
  <si>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</si>
  <si>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</si>
  <si>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</si>
  <si>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</si>
  <si>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</si>
  <si>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</si>
  <si>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</si>
  <si>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</si>
  <si>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</si>
  <si>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</si>
  <si>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</si>
  <si>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</si>
  <si>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</si>
  <si>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</si>
  <si>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</si>
  <si>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</si>
  <si>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</si>
  <si>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</si>
  <si>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</si>
  <si>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</si>
  <si>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</si>
  <si>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</si>
  <si>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</si>
  <si>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</si>
  <si>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</si>
  <si>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</si>
  <si>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</si>
  <si>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</si>
  <si>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</si>
  <si>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</si>
  <si>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</si>
  <si>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</si>
  <si>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</si>
  <si>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</si>
  <si>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</si>
  <si>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</si>
  <si>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</si>
  <si>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</si>
  <si>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</si>
  <si>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</si>
  <si>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</si>
  <si>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</si>
  <si>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</si>
  <si>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</si>
  <si>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</si>
  <si>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</si>
  <si>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</si>
  <si>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</si>
  <si>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</si>
  <si>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</si>
  <si>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</si>
  <si>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</si>
  <si>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</si>
  <si>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</si>
  <si>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</si>
  <si>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</si>
  <si>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</si>
  <si>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</si>
  <si>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</si>
  <si>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</si>
  <si>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</si>
  <si>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</si>
  <si>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</si>
  <si>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</si>
  <si>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</si>
  <si>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</si>
  <si>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</si>
  <si>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</si>
  <si>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</si>
  <si>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</si>
  <si>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</si>
  <si>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</si>
  <si>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</si>
  <si>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</si>
  <si>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</si>
  <si>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</si>
  <si>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</si>
  <si>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</si>
  <si>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</si>
  <si>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</si>
  <si>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</si>
  <si>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</si>
  <si>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</si>
  <si>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</si>
  <si>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</si>
  <si>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</si>
  <si>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</si>
  <si>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</si>
  <si>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</si>
  <si>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</si>
  <si>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</si>
  <si>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</si>
  <si>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</si>
  <si>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</si>
  <si>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</si>
  <si>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</si>
  <si>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</si>
  <si>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</si>
  <si>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</si>
  <si>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</si>
  <si>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</si>
  <si>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</si>
  <si>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</si>
  <si>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</si>
  <si>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</si>
  <si>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</si>
  <si>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</si>
  <si>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</si>
  <si>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</si>
  <si>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</si>
  <si>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</si>
  <si>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</si>
  <si>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</si>
  <si>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</si>
  <si>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</si>
  <si>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</si>
  <si>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</si>
  <si>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</si>
  <si>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</si>
  <si>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</si>
  <si>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</si>
  <si>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</si>
  <si>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</si>
  <si>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</si>
  <si>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</si>
  <si>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</si>
  <si>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</si>
  <si>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</si>
  <si>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</si>
  <si>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</si>
  <si>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</si>
  <si>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</si>
  <si>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</si>
  <si>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</si>
  <si>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</si>
  <si>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</si>
  <si>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</si>
  <si>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</si>
  <si>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</si>
  <si>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</si>
  <si>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</si>
  <si>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</si>
  <si>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</si>
  <si>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</si>
  <si>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</si>
  <si>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</si>
  <si>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</si>
  <si>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</si>
  <si>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</si>
  <si>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</si>
  <si>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</si>
  <si>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</si>
  <si>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</si>
  <si>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</si>
  <si>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</si>
  <si>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</si>
  <si>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</si>
  <si>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</si>
  <si>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</si>
  <si>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</si>
  <si>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</si>
  <si>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</si>
  <si>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</si>
  <si>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</si>
  <si>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</si>
  <si>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</si>
  <si>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</si>
  <si>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</si>
  <si>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</si>
  <si>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</si>
  <si>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</si>
  <si>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</si>
  <si>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</si>
  <si>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</si>
  <si>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</si>
  <si>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</si>
  <si>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</si>
  <si>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</si>
  <si>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</si>
  <si>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</si>
  <si>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</si>
  <si>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</si>
  <si>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</si>
  <si>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</si>
  <si>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</si>
  <si>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</si>
  <si>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</si>
  <si>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</si>
  <si>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</si>
  <si>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</si>
  <si>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</si>
  <si>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</si>
  <si>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</si>
  <si>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</si>
  <si>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</si>
  <si>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</si>
  <si>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</si>
  <si>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</si>
  <si>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</si>
  <si>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</si>
  <si>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</si>
  <si>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</si>
  <si>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</si>
  <si>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</si>
  <si>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</si>
  <si>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</si>
  <si>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</si>
  <si>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</si>
  <si>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</si>
  <si>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</si>
  <si>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</si>
  <si>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</si>
  <si>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</si>
  <si>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</si>
  <si>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</si>
  <si>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</si>
  <si>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</si>
  <si>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</si>
  <si>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</si>
  <si>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</si>
  <si>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</si>
  <si>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</si>
  <si>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</si>
  <si>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</si>
  <si>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</si>
  <si>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</si>
  <si>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</si>
  <si>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</si>
  <si>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</si>
  <si>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</si>
  <si>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</si>
  <si>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</si>
  <si>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</si>
  <si>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</si>
  <si>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</si>
  <si>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</si>
  <si>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</si>
  <si>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</si>
  <si>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</si>
  <si>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</si>
  <si>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</si>
  <si>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</si>
  <si>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</si>
  <si>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</si>
  <si>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</si>
  <si>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</si>
  <si>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</si>
  <si>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</si>
  <si>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</si>
  <si>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</si>
  <si>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</si>
  <si>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</si>
  <si>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</si>
  <si>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</si>
  <si>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</si>
  <si>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</si>
  <si>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</si>
  <si>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</si>
  <si>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</si>
  <si>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</si>
  <si>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</si>
  <si>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</si>
  <si>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</si>
  <si>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</si>
  <si>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</si>
  <si>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</si>
  <si>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</si>
  <si>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</si>
  <si>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</si>
  <si>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</si>
  <si>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</si>
  <si>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</si>
  <si>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</si>
  <si>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</si>
  <si>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</si>
  <si>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</si>
  <si>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</si>
  <si>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</si>
  <si>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</si>
  <si>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</si>
  <si>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</si>
  <si>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</si>
  <si>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</si>
  <si>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</si>
  <si>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</si>
  <si>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</si>
  <si>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</si>
  <si>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</si>
  <si>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</si>
  <si>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</si>
  <si>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</si>
  <si>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</si>
  <si>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</si>
  <si>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</si>
  <si>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</si>
  <si>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</si>
  <si>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</si>
  <si>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</si>
  <si>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</si>
  <si>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</si>
  <si>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</si>
  <si>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</si>
  <si>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</si>
  <si>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</si>
  <si>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</si>
  <si>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</si>
  <si>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</si>
  <si>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</si>
  <si>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</si>
  <si>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</si>
  <si>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</si>
  <si>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</si>
  <si>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</si>
  <si>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</si>
  <si>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</si>
  <si>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</si>
  <si>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</si>
  <si>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</si>
  <si>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</si>
  <si>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</si>
  <si>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</si>
  <si>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</si>
  <si>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</si>
  <si>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</si>
  <si>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</si>
  <si>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</si>
  <si>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</si>
  <si>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</si>
  <si>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</si>
  <si>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</si>
  <si>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</si>
  <si>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</si>
  <si>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</si>
  <si>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</si>
  <si>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</si>
  <si>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</si>
  <si>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</si>
  <si>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</si>
  <si>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</si>
  <si>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</si>
  <si>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</si>
  <si>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</si>
  <si>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</si>
  <si>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</si>
  <si>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</si>
  <si>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</si>
  <si>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</si>
  <si>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</si>
  <si>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</si>
  <si>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</si>
  <si>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</si>
  <si>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</si>
  <si>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</si>
  <si>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</si>
  <si>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</si>
  <si>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</si>
  <si>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</si>
  <si>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</si>
  <si>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</si>
  <si>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</si>
  <si>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</si>
  <si>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</si>
  <si>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</si>
  <si>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</si>
  <si>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</si>
  <si>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</si>
  <si>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</si>
  <si>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</si>
  <si>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</si>
  <si>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</si>
  <si>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</si>
  <si>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</si>
  <si>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</si>
  <si>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</si>
  <si>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</si>
  <si>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</si>
  <si>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</si>
  <si>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</si>
  <si>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</si>
  <si>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</si>
  <si>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</si>
  <si>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</si>
  <si>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</si>
  <si>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</si>
  <si>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</si>
  <si>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</si>
  <si>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</si>
  <si>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</si>
  <si>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</si>
  <si>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</si>
  <si>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</si>
  <si>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</si>
  <si>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</si>
  <si>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</si>
  <si>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</si>
  <si>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</si>
  <si>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</si>
  <si>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</si>
  <si>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</si>
  <si>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</si>
  <si>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</si>
  <si>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</si>
  <si>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</si>
  <si>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</si>
  <si>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</si>
  <si>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</si>
  <si>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</si>
  <si>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</si>
  <si>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</si>
  <si>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</si>
  <si>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</si>
  <si>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</si>
  <si>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</si>
  <si>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</si>
  <si>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</si>
  <si>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</si>
  <si>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</si>
  <si>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</si>
  <si>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</si>
  <si>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</si>
  <si>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</si>
  <si>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</si>
  <si>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</si>
  <si>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</si>
  <si>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</si>
  <si>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</si>
  <si>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</si>
  <si>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</si>
  <si>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</si>
  <si>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</si>
  <si>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</si>
  <si>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</si>
  <si>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</si>
  <si>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</si>
  <si>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</si>
  <si>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</si>
  <si>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</si>
  <si>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</si>
  <si>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</si>
  <si>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</si>
  <si>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</si>
  <si>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</si>
  <si>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</si>
  <si>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</si>
  <si>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</si>
  <si>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</si>
  <si>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</si>
  <si>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</si>
  <si>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</si>
  <si>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</si>
  <si>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</si>
  <si>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</si>
  <si>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</si>
  <si>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</si>
  <si>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</si>
  <si>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</si>
  <si>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</si>
  <si>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</si>
  <si>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</si>
  <si>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</si>
  <si>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</si>
  <si>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</si>
  <si>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</si>
  <si>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</si>
  <si>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</si>
  <si>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</si>
  <si>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</si>
  <si>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</si>
  <si>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</si>
  <si>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</si>
  <si>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</si>
  <si>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</si>
  <si>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</si>
  <si>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</si>
  <si>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</si>
  <si>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</si>
  <si>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</si>
  <si>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</si>
  <si>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</si>
  <si>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</si>
  <si>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</si>
  <si>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</si>
  <si>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</si>
  <si>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</si>
  <si>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</si>
  <si>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</si>
  <si>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</si>
  <si>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</si>
  <si>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</si>
  <si>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</si>
  <si>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</si>
  <si>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</si>
  <si>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</si>
  <si>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</si>
  <si>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</si>
  <si>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</si>
  <si>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</si>
  <si>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</si>
  <si>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</si>
  <si>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</si>
  <si>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</si>
  <si>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</si>
  <si>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</si>
  <si>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</si>
  <si>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</si>
  <si>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</si>
  <si>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</si>
  <si>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</si>
  <si>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</si>
  <si>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</si>
  <si>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</si>
  <si>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</si>
  <si>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</si>
  <si>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</si>
  <si>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</si>
  <si>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</si>
  <si>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</si>
  <si>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</si>
  <si>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</si>
  <si>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</si>
  <si>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</si>
  <si>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</si>
  <si>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</si>
  <si>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</si>
  <si>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</si>
  <si>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</si>
  <si>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</si>
  <si>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</si>
  <si>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</si>
  <si>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</si>
  <si>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</si>
  <si>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</si>
  <si>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</si>
  <si>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</si>
  <si>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</si>
  <si>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</si>
  <si>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</si>
  <si>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</si>
  <si>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</si>
  <si>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</si>
  <si>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</si>
  <si>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</si>
  <si>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</si>
  <si>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</si>
  <si>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</si>
  <si>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</si>
  <si>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</si>
  <si>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</si>
  <si>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</si>
  <si>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</si>
  <si>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</si>
  <si>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</si>
  <si>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</si>
  <si>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</si>
  <si>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</si>
  <si>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</si>
  <si>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</si>
  <si>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</si>
  <si>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</si>
  <si>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</si>
  <si>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</si>
  <si>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</si>
  <si>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</si>
  <si>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</si>
  <si>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</si>
  <si>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</si>
  <si>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</si>
  <si>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</si>
  <si>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</si>
  <si>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</si>
  <si>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</si>
  <si>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</si>
  <si>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</si>
  <si>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</si>
  <si>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</si>
  <si>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</si>
  <si>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</si>
  <si>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</si>
  <si>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</si>
  <si>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</si>
  <si>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</si>
  <si>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</si>
  <si>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</si>
  <si>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</si>
  <si>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</si>
  <si>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</si>
  <si>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</si>
  <si>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</si>
  <si>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</si>
  <si>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</si>
  <si>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</si>
  <si>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</si>
  <si>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</si>
  <si>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</si>
  <si>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</si>
  <si>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</si>
  <si>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</si>
  <si>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</si>
  <si>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</si>
  <si>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</si>
  <si>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</si>
  <si>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</si>
  <si>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</si>
  <si>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</si>
  <si>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</si>
  <si>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</si>
  <si>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</si>
  <si>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</si>
  <si>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</si>
  <si>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</si>
  <si>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</si>
  <si>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</si>
  <si>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</si>
  <si>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</si>
  <si>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</si>
  <si>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</si>
  <si>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</si>
  <si>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</si>
  <si>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</si>
  <si>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</si>
  <si>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</si>
  <si>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</si>
  <si>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</si>
  <si>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</si>
  <si>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</si>
  <si>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</si>
  <si>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</si>
  <si>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</si>
  <si>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</si>
  <si>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</si>
  <si>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</si>
  <si>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</si>
  <si>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</si>
  <si>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</si>
  <si>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</si>
  <si>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</si>
  <si>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</si>
  <si>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</si>
  <si>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</si>
  <si>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</si>
  <si>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</si>
  <si>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</si>
  <si>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</si>
  <si>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</si>
  <si>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</si>
  <si>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</si>
  <si>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</si>
  <si>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</si>
  <si>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</si>
  <si>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</si>
  <si>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</si>
  <si>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</si>
  <si>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</si>
  <si>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</si>
  <si>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</si>
  <si>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</si>
  <si>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</si>
  <si>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</si>
  <si>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</si>
  <si>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</si>
  <si>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</si>
  <si>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</si>
  <si>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</si>
  <si>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</si>
  <si>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</si>
  <si>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</si>
  <si>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</si>
  <si>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</si>
  <si>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</si>
  <si>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</si>
  <si>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</si>
  <si>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</si>
  <si>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</si>
  <si>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</si>
  <si>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</si>
  <si>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</si>
  <si>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</si>
  <si>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</si>
  <si>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</si>
  <si>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</si>
  <si>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</si>
  <si>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</si>
  <si>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</si>
  <si>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</si>
  <si>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</si>
  <si>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</si>
  <si>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</si>
  <si>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</si>
  <si>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</si>
  <si>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</si>
  <si>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</si>
  <si>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</si>
  <si>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</si>
  <si>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</si>
  <si>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</si>
  <si>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</si>
  <si>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</si>
  <si>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</si>
  <si>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</si>
  <si>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</si>
  <si>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</si>
  <si>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</si>
  <si>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</si>
  <si>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</si>
  <si>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</si>
  <si>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</si>
  <si>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</si>
  <si>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</si>
  <si>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</si>
  <si>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</si>
  <si>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</si>
  <si>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</si>
  <si>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</si>
  <si>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</si>
  <si>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</si>
  <si>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</si>
  <si>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</si>
  <si>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</si>
  <si>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</si>
  <si>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</si>
  <si>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</si>
  <si>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</si>
  <si>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</si>
  <si>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</si>
  <si>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</si>
  <si>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</si>
  <si>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</si>
  <si>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</si>
  <si>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</si>
  <si>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</si>
  <si>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</si>
  <si>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</si>
  <si>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</si>
  <si>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</si>
  <si>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</si>
  <si>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</si>
  <si>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</si>
  <si>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</si>
  <si>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</si>
  <si>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</si>
  <si>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</si>
  <si>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</si>
  <si>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</si>
  <si>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</si>
  <si>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</si>
  <si>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</si>
  <si>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</si>
  <si>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</si>
  <si>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</si>
  <si>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</si>
  <si>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</si>
  <si>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</si>
  <si>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</si>
  <si>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</si>
  <si>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</si>
  <si>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</si>
  <si>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</si>
  <si>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</si>
  <si>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</si>
  <si>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</si>
  <si>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</si>
  <si>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</si>
  <si>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</si>
  <si>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</si>
  <si>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</si>
  <si>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</si>
  <si>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</si>
  <si>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</si>
  <si>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</si>
  <si>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</si>
  <si>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</si>
  <si>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</si>
  <si>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</si>
  <si>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</si>
  <si>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</si>
  <si>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</si>
  <si>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</si>
  <si>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</si>
  <si>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</si>
  <si>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</si>
  <si>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</si>
  <si>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</si>
  <si>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</si>
  <si>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</si>
  <si>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</si>
  <si>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</si>
  <si>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</si>
  <si>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</si>
  <si>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</si>
  <si>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</si>
  <si>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</si>
  <si>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</si>
  <si>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</si>
  <si>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</si>
  <si>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</si>
  <si>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</si>
  <si>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</si>
  <si>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</si>
  <si>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</si>
  <si>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</si>
  <si>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</si>
  <si>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</si>
  <si>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</si>
  <si>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</si>
  <si>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</si>
  <si>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</si>
  <si>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</si>
  <si>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</si>
  <si>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</si>
  <si>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</si>
  <si>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</si>
  <si>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</si>
  <si>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</si>
  <si>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</si>
  <si>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</si>
  <si>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</si>
  <si>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</si>
  <si>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</si>
  <si>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</si>
  <si>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</si>
  <si>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</si>
  <si>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</si>
  <si>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</si>
  <si>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</si>
  <si>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</si>
  <si>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</si>
  <si>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</si>
  <si>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</si>
  <si>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</si>
  <si>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</si>
  <si>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</si>
  <si>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</si>
  <si>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</si>
  <si>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</si>
  <si>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</si>
  <si>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</si>
  <si>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</si>
  <si>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</si>
  <si>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</si>
  <si>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</si>
  <si>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</si>
  <si>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</si>
  <si>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</si>
  <si>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</si>
  <si>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</si>
  <si>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</si>
  <si>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</si>
  <si>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</si>
  <si>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</si>
  <si>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</si>
  <si>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</si>
  <si>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</si>
  <si>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</si>
  <si>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</si>
  <si>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</si>
  <si>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</si>
  <si>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</si>
  <si>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</si>
  <si>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</si>
  <si>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</si>
  <si>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</si>
  <si>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</si>
  <si>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</si>
  <si>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</si>
  <si>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</si>
  <si>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</si>
  <si>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</si>
  <si>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</si>
  <si>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</si>
  <si>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</si>
  <si>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</si>
  <si>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</si>
  <si>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</si>
  <si>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</si>
  <si>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</si>
  <si>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</si>
  <si>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</si>
  <si>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</si>
  <si>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</si>
  <si>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</si>
  <si>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</si>
  <si>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</si>
  <si>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</si>
  <si>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</si>
  <si>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</si>
  <si>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</si>
  <si>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</si>
  <si>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</si>
  <si>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</si>
  <si>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</si>
  <si>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</si>
  <si>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</si>
  <si>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</si>
  <si>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</si>
  <si>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</si>
  <si>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</si>
  <si>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</si>
  <si>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</si>
  <si>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</si>
  <si>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</si>
  <si>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</si>
  <si>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</si>
  <si>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</si>
  <si>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</si>
  <si>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</si>
  <si>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</si>
  <si>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</si>
  <si>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</si>
  <si>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</si>
  <si>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</si>
  <si>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</si>
  <si>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</si>
  <si>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</si>
  <si>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</si>
  <si>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</si>
  <si>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</si>
  <si>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</si>
  <si>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</si>
  <si>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</si>
  <si>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</si>
  <si>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</si>
  <si>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</si>
  <si>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</si>
  <si>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</si>
  <si>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</si>
  <si>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</si>
  <si>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</si>
  <si>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</si>
  <si>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</si>
  <si>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</si>
  <si>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</si>
  <si>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</si>
  <si>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</si>
  <si>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</si>
  <si>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</si>
  <si>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</si>
  <si>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</si>
  <si>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</si>
  <si>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</si>
  <si>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</si>
  <si>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</si>
  <si>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</si>
  <si>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</si>
  <si>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</si>
  <si>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</si>
  <si>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</si>
  <si>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</si>
  <si>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</si>
  <si>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</si>
  <si>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</si>
  <si>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</si>
  <si>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</si>
  <si>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</si>
  <si>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</si>
  <si>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</si>
  <si>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</si>
  <si>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</si>
  <si>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</si>
  <si>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</si>
  <si>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</si>
  <si>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</si>
  <si>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</si>
  <si>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</si>
  <si>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</si>
  <si>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</si>
  <si>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</si>
  <si>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</si>
  <si>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</si>
  <si>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</si>
  <si>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</si>
  <si>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</si>
  <si>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</si>
  <si>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</si>
  <si>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</si>
  <si>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</si>
  <si>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</si>
  <si>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</si>
  <si>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</si>
  <si>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</si>
  <si>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</si>
  <si>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</si>
  <si>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</si>
  <si>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</si>
  <si>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</si>
  <si>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</si>
  <si>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</si>
  <si>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</si>
  <si>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</si>
  <si>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</si>
  <si>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</si>
  <si>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</si>
  <si>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</si>
  <si>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</si>
  <si>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</si>
  <si>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</si>
  <si>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</si>
  <si>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</si>
  <si>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</si>
  <si>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</si>
  <si>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</si>
  <si>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</si>
  <si>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</si>
  <si>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</si>
  <si>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</si>
  <si>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</si>
  <si>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</si>
  <si>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</si>
  <si>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</si>
  <si>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</si>
  <si>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</si>
  <si>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</si>
  <si>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</si>
  <si>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</si>
  <si>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</si>
  <si>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</si>
  <si>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</si>
  <si>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</si>
  <si>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</si>
  <si>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</si>
  <si>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</si>
  <si>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</si>
  <si>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</si>
  <si>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</si>
  <si>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</si>
  <si>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</si>
  <si>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</si>
  <si>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</si>
  <si>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</si>
  <si>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</si>
  <si>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</si>
  <si>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</si>
  <si>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</si>
  <si>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</si>
  <si>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</si>
  <si>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</si>
  <si>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</si>
  <si>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</si>
  <si>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</si>
  <si>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</si>
  <si>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</si>
  <si>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</si>
  <si>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</si>
  <si>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</si>
  <si>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</si>
  <si>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</si>
  <si>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</si>
  <si>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</si>
  <si>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</si>
  <si>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</si>
  <si>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</si>
  <si>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</si>
  <si>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</si>
  <si>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</si>
  <si>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</si>
  <si>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</si>
  <si>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</si>
  <si>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</si>
  <si>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</si>
  <si>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</si>
  <si>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</si>
  <si>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</si>
  <si>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</si>
  <si>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</si>
  <si>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</si>
  <si>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</si>
  <si>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</si>
  <si>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</si>
  <si>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</si>
  <si>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</si>
  <si>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</si>
  <si>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</si>
  <si>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</si>
  <si>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</si>
  <si>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</si>
  <si>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</si>
  <si>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</si>
  <si>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</si>
  <si>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</si>
  <si>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</si>
  <si>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</si>
  <si>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</si>
  <si>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</si>
  <si>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</si>
  <si>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</si>
  <si>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</si>
  <si>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</si>
  <si>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</si>
  <si>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</si>
  <si>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</si>
  <si>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</si>
  <si>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</si>
  <si>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</si>
  <si>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</si>
  <si>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</si>
  <si>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</si>
  <si>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</si>
  <si>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</si>
  <si>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</si>
  <si>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</si>
  <si>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</si>
  <si>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</si>
  <si>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</si>
  <si>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</si>
  <si>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</si>
  <si>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</si>
  <si>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</si>
  <si>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</si>
  <si>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</si>
  <si>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</si>
  <si>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</si>
  <si>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</si>
  <si>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</si>
  <si>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</si>
  <si>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</si>
  <si>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</si>
  <si>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</si>
  <si>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</si>
  <si>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</si>
  <si>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</si>
  <si>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</si>
  <si>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</si>
  <si>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</si>
  <si>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</si>
  <si>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</si>
  <si>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</si>
  <si>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</si>
  <si>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</si>
  <si>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</si>
  <si>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</si>
  <si>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</si>
  <si>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</si>
  <si>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</si>
  <si>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</si>
  <si>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</si>
  <si>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</si>
  <si>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</si>
  <si>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</si>
  <si>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</si>
  <si>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</si>
  <si>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</si>
  <si>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</si>
  <si>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</si>
  <si>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</si>
  <si>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</si>
  <si>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</si>
  <si>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</si>
  <si>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</si>
  <si>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</si>
  <si>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</si>
  <si>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</si>
  <si>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</si>
  <si>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</si>
  <si>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</si>
  <si>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</si>
  <si>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</si>
  <si>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</si>
  <si>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</si>
  <si>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</si>
  <si>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</si>
  <si>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</si>
  <si>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</si>
  <si>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</si>
  <si>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</si>
  <si>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</si>
  <si>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</si>
  <si>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</si>
  <si>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</si>
  <si>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</si>
  <si>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</si>
  <si>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</si>
  <si>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</si>
  <si>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</si>
  <si>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</si>
  <si>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</si>
  <si>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</si>
  <si>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</si>
  <si>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</si>
  <si>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</si>
  <si>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</si>
  <si>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</si>
  <si>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</si>
  <si>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</si>
  <si>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</si>
  <si>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</si>
  <si>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</si>
  <si>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</si>
  <si>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</si>
  <si>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</si>
  <si>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</si>
  <si>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</si>
  <si>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</si>
  <si>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</si>
  <si>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</si>
  <si>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</si>
  <si>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</si>
  <si>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</si>
  <si>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</si>
  <si>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</si>
  <si>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</si>
  <si>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</si>
  <si>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</si>
  <si>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</si>
  <si>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</si>
  <si>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</si>
  <si>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</si>
  <si>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</si>
  <si>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</si>
  <si>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</si>
  <si>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</si>
  <si>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</si>
  <si>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</si>
  <si>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</si>
  <si>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</si>
  <si>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</si>
  <si>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</si>
  <si>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</si>
  <si>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</si>
  <si>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</si>
  <si>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</si>
  <si>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</si>
  <si>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</si>
  <si>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</si>
  <si>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</si>
  <si>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</si>
  <si>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</si>
  <si>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</si>
  <si>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</si>
  <si>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</si>
  <si>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</si>
  <si>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</si>
  <si>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</si>
  <si>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</si>
  <si>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</si>
  <si>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</si>
  <si>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</si>
  <si>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</si>
  <si>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</si>
  <si>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</si>
  <si>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</si>
  <si>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</si>
  <si>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</si>
  <si>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</si>
  <si>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</si>
  <si>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</si>
  <si>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</si>
  <si>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</si>
  <si>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</si>
  <si>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</si>
  <si>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</si>
  <si>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</si>
  <si>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</si>
  <si>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</si>
  <si>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</si>
  <si>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</si>
  <si>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</si>
  <si>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</si>
  <si>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</si>
  <si>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</si>
  <si>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</si>
  <si>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</si>
  <si>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</si>
  <si>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</si>
  <si>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</si>
  <si>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</si>
  <si>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</si>
  <si>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</si>
  <si>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</si>
  <si>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</si>
  <si>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</si>
  <si>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</si>
  <si>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</si>
  <si>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</si>
  <si>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</si>
  <si>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</si>
  <si>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</si>
  <si>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</si>
  <si>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</si>
  <si>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</si>
  <si>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</si>
  <si>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</si>
  <si>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</si>
  <si>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</si>
  <si>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</si>
  <si>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</si>
  <si>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</si>
  <si>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</si>
  <si>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</si>
  <si>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</si>
  <si>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</si>
  <si>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</si>
  <si>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</si>
  <si>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</si>
  <si>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</si>
  <si>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</si>
  <si>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</si>
  <si>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</si>
  <si>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</si>
  <si>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</si>
  <si>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</si>
  <si>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</si>
  <si>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</si>
  <si>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</si>
  <si>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</si>
  <si>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</si>
  <si>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</si>
  <si>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</si>
  <si>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</si>
  <si>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</si>
  <si>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</si>
  <si>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</si>
  <si>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</si>
  <si>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</si>
  <si>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</si>
  <si>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</si>
  <si>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</si>
  <si>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</si>
  <si>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</si>
  <si>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</si>
  <si>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</si>
  <si>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</si>
  <si>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</si>
  <si>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</si>
  <si>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</si>
  <si>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</si>
  <si>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</si>
  <si>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</si>
  <si>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</si>
  <si>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</si>
  <si>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</si>
  <si>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</si>
  <si>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</si>
  <si>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</si>
  <si>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</si>
  <si>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</si>
  <si>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</si>
  <si>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</si>
  <si>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</si>
  <si>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</si>
  <si>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</si>
  <si>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</si>
  <si>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</si>
  <si>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</si>
  <si>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</si>
  <si>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</si>
  <si>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</si>
  <si>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</si>
  <si>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</si>
  <si>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</si>
  <si>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</si>
  <si>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</si>
  <si>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</si>
  <si>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</si>
  <si>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</si>
  <si>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</si>
  <si>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</si>
  <si>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</si>
  <si>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</si>
  <si>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</si>
  <si>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</si>
  <si>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</si>
  <si>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</si>
  <si>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</si>
  <si>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</si>
  <si>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</si>
  <si>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</si>
  <si>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</si>
  <si>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</si>
  <si>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</si>
  <si>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</si>
  <si>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</si>
  <si>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</si>
  <si>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</si>
  <si>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</si>
  <si>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</si>
  <si>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</si>
  <si>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</si>
  <si>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</si>
  <si>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</si>
  <si>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</si>
  <si>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</si>
  <si>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</si>
  <si>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</si>
  <si>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</si>
  <si>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</si>
  <si>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</si>
  <si>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</si>
  <si>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</si>
  <si>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</si>
  <si>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</si>
  <si>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</si>
  <si>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</si>
  <si>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</si>
  <si>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</si>
  <si>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</si>
  <si>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</si>
  <si>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</si>
  <si>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</si>
  <si>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</si>
  <si>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</si>
  <si>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</si>
  <si>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</si>
  <si>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</si>
  <si>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</si>
  <si>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</si>
  <si>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</si>
  <si>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</si>
  <si>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</si>
  <si>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</si>
  <si>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</si>
  <si>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</si>
  <si>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</si>
  <si>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</si>
  <si>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</si>
  <si>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</si>
  <si>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</si>
  <si>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</si>
  <si>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</si>
  <si>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</si>
  <si>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</si>
  <si>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</si>
  <si>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</si>
  <si>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</si>
  <si>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</si>
  <si>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</si>
  <si>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</si>
  <si>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</si>
  <si>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</si>
  <si>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</si>
  <si>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</si>
  <si>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</si>
  <si>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</si>
  <si>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</si>
  <si>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</si>
  <si>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</si>
  <si>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</si>
  <si>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</si>
  <si>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</si>
  <si>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</si>
  <si>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</si>
  <si>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</si>
  <si>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</si>
  <si>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</si>
  <si>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</si>
  <si>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</si>
  <si>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</si>
  <si>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</si>
  <si>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</si>
  <si>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</si>
  <si>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</si>
  <si>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</si>
  <si>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</si>
  <si>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</si>
  <si>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</si>
  <si>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</si>
  <si>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</si>
  <si>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</si>
  <si>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</si>
  <si>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</si>
  <si>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</si>
  <si>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</si>
  <si>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</si>
  <si>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</si>
  <si>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</si>
  <si>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</si>
  <si>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</si>
  <si>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</si>
  <si>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</si>
  <si>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</si>
  <si>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</si>
  <si>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</si>
  <si>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</si>
  <si>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</si>
  <si>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</si>
  <si>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</si>
  <si>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</si>
  <si>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</si>
  <si>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</si>
  <si>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</si>
  <si>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</si>
  <si>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</si>
  <si>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</si>
  <si>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</si>
  <si>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</si>
  <si>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</si>
  <si>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</si>
  <si>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</si>
  <si>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</si>
  <si>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</si>
  <si>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</si>
  <si>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</si>
  <si>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</si>
  <si>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</si>
  <si>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</si>
  <si>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</si>
  <si>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</si>
  <si>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</si>
  <si>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</si>
  <si>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</si>
  <si>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</si>
  <si>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</si>
  <si>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</si>
  <si>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</si>
  <si>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</si>
  <si>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</si>
  <si>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</si>
  <si>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</si>
  <si>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</si>
  <si>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</si>
  <si>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</si>
  <si>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</si>
  <si>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</si>
  <si>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</si>
  <si>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</si>
  <si>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</si>
  <si>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</si>
  <si>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</si>
  <si>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</si>
  <si>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</si>
  <si>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</si>
  <si>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</si>
  <si>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</si>
  <si>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</si>
  <si>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</si>
  <si>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</si>
  <si>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</si>
  <si>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</si>
  <si>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</si>
  <si>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</si>
  <si>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</si>
  <si>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</si>
  <si>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</si>
  <si>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</si>
  <si>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</si>
  <si>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</si>
  <si>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</si>
  <si>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</si>
  <si>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</si>
  <si>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</si>
  <si>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</si>
  <si>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</si>
  <si>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</si>
  <si>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</si>
  <si>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</si>
  <si>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</si>
  <si>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</si>
  <si>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</si>
  <si>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</si>
  <si>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</si>
  <si>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</si>
  <si>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</si>
  <si>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</si>
  <si>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</si>
  <si>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</si>
  <si>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</si>
  <si>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</si>
  <si>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</si>
  <si>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</si>
  <si>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</si>
  <si>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</si>
  <si>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</si>
  <si>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</si>
  <si>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</si>
  <si>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</si>
  <si>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</si>
  <si>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</si>
  <si>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</si>
  <si>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</si>
  <si>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</si>
  <si>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</si>
  <si>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</si>
  <si>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</si>
  <si>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</si>
  <si>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</si>
  <si>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</si>
  <si>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</si>
  <si>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</si>
  <si>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</si>
  <si>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</si>
  <si>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</si>
  <si>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</si>
  <si>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</si>
  <si>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</si>
  <si>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</si>
  <si>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</si>
  <si>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</si>
  <si>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</si>
  <si>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</si>
  <si>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</si>
  <si>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</si>
  <si>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</si>
  <si>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</si>
  <si>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</si>
  <si>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</si>
  <si>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</si>
  <si>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</si>
  <si>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</si>
  <si>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</si>
  <si>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</si>
  <si>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</si>
  <si>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</si>
  <si>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</si>
  <si>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</si>
  <si>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</si>
  <si>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</si>
  <si>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</si>
  <si>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</si>
  <si>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</si>
  <si>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</si>
  <si>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</si>
  <si>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</si>
  <si>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</si>
  <si>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</si>
  <si>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</si>
  <si>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</si>
  <si>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</si>
  <si>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</si>
  <si>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</si>
  <si>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</si>
  <si>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</si>
  <si>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</si>
  <si>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</si>
  <si>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</si>
  <si>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</si>
  <si>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</si>
  <si>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</si>
  <si>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</si>
  <si>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</si>
  <si>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</si>
  <si>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</si>
  <si>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</si>
  <si>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</si>
  <si>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</si>
  <si>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</si>
  <si>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</si>
  <si>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</si>
  <si>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</si>
  <si>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</si>
  <si>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</si>
  <si>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</si>
  <si>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</si>
  <si>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</si>
  <si>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</si>
  <si>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</si>
  <si>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</si>
  <si>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</si>
  <si>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</si>
  <si>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</si>
  <si>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</si>
  <si>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</si>
  <si>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</si>
  <si>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</si>
  <si>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</si>
  <si>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</si>
  <si>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</si>
  <si>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</si>
  <si>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</si>
  <si>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</si>
  <si>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</si>
  <si>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</si>
  <si>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</si>
  <si>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</si>
  <si>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</si>
  <si>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</si>
  <si>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</si>
  <si>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</si>
  <si>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</si>
  <si>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</si>
  <si>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</si>
  <si>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</si>
  <si>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</si>
  <si>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</si>
  <si>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</si>
  <si>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</si>
  <si>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</si>
  <si>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</si>
  <si>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</si>
  <si>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</si>
  <si>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</si>
  <si>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</si>
  <si>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</si>
  <si>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</si>
  <si>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</si>
  <si>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</si>
  <si>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</si>
  <si>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</si>
  <si>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</si>
  <si>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</si>
  <si>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</si>
  <si>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</si>
  <si>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</si>
  <si>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</si>
  <si>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</si>
  <si>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</si>
  <si>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</si>
  <si>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</si>
  <si>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</si>
  <si>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</si>
  <si>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</si>
  <si>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</si>
  <si>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</si>
  <si>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</si>
  <si>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</si>
  <si>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</si>
  <si>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</si>
  <si>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</si>
  <si>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</si>
  <si>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</si>
  <si>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</si>
  <si>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</si>
  <si>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</si>
  <si>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</si>
  <si>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</si>
  <si>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</si>
  <si>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</si>
  <si>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</si>
  <si>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</si>
  <si>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</si>
  <si>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</si>
  <si>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</si>
  <si>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</si>
  <si>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</si>
  <si>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</si>
  <si>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</si>
  <si>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</si>
  <si>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</si>
  <si>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</si>
  <si>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</si>
  <si>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</si>
  <si>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</si>
  <si>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</si>
  <si>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</si>
  <si>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</si>
  <si>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</si>
  <si>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</si>
  <si>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</si>
  <si>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</si>
  <si>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</si>
  <si>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</si>
  <si>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</si>
  <si>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</si>
  <si>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</si>
  <si>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</si>
  <si>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</si>
  <si>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</si>
  <si>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</si>
  <si>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</si>
  <si>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</si>
  <si>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</si>
  <si>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</si>
  <si>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</si>
  <si>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</si>
  <si>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</si>
  <si>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</si>
  <si>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</si>
  <si>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</si>
  <si>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</si>
  <si>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</si>
  <si>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</si>
  <si>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</si>
  <si>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</si>
  <si>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</si>
  <si>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</si>
  <si>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</si>
  <si>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</si>
  <si>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</si>
  <si>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</si>
  <si>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</si>
  <si>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</si>
  <si>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</si>
  <si>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</si>
  <si>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</si>
  <si>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</si>
  <si>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</si>
  <si>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</si>
  <si>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</si>
  <si>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</si>
  <si>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</si>
  <si>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</si>
  <si>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</si>
  <si>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</si>
  <si>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</si>
  <si>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</si>
  <si>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</si>
  <si>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</si>
  <si>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</si>
  <si>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</si>
  <si>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</si>
  <si>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</si>
  <si>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</si>
  <si>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</si>
  <si>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</si>
  <si>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</si>
  <si>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</si>
  <si>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</si>
  <si>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</si>
  <si>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</si>
  <si>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</si>
  <si>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</si>
  <si>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</si>
  <si>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</si>
  <si>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</si>
  <si>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</si>
  <si>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</si>
  <si>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</si>
  <si>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</si>
  <si>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</si>
  <si>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</si>
  <si>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</si>
  <si>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</si>
  <si>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</si>
  <si>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</si>
  <si>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</si>
  <si>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</si>
  <si>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</si>
  <si>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</si>
  <si>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</si>
  <si>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</si>
  <si>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</si>
  <si>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</si>
  <si>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</si>
  <si>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</si>
  <si>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</si>
  <si>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</si>
  <si>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</si>
  <si>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</si>
  <si>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</si>
  <si>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</si>
  <si>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</si>
  <si>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</si>
  <si>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</si>
  <si>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</si>
  <si>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</si>
  <si>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</si>
  <si>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</si>
  <si>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</si>
  <si>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</si>
  <si>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</si>
  <si>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</si>
  <si>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</si>
  <si>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</si>
  <si>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</si>
  <si>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</si>
  <si>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</si>
  <si>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</si>
  <si>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</si>
  <si>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</si>
  <si>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</si>
  <si>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</si>
  <si>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</si>
  <si>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</si>
  <si>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</si>
  <si>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</si>
  <si>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</si>
  <si>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</si>
  <si>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</si>
  <si>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</si>
  <si>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</si>
  <si>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</si>
  <si>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</si>
  <si>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</si>
  <si>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</si>
  <si>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</si>
  <si>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</si>
  <si>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</si>
  <si>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</si>
  <si>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</si>
  <si>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</si>
  <si>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</si>
  <si>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</si>
  <si>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</si>
  <si>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</si>
  <si>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</si>
  <si>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</si>
  <si>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</si>
  <si>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</si>
  <si>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</si>
  <si>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</si>
  <si>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</si>
  <si>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</si>
  <si>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</si>
  <si>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</si>
  <si>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</si>
  <si>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</si>
  <si>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</si>
  <si>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</si>
  <si>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</si>
  <si>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</si>
  <si>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</si>
  <si>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</si>
  <si>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</si>
  <si>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</si>
  <si>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</si>
  <si>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</si>
  <si>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</si>
  <si>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</si>
  <si>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</si>
  <si>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</si>
  <si>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</si>
  <si>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</si>
  <si>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</si>
  <si>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</si>
  <si>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</si>
  <si>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</si>
  <si>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</si>
  <si>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</si>
  <si>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</si>
  <si>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</si>
  <si>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</si>
  <si>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</si>
  <si>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</si>
  <si>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</si>
  <si>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</si>
  <si>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</si>
  <si>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</si>
  <si>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</si>
  <si>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</si>
  <si>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</si>
  <si>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</si>
  <si>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</si>
  <si>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</si>
  <si>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</si>
  <si>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</si>
  <si>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</si>
  <si>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</si>
  <si>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</si>
  <si>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</si>
  <si>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</si>
  <si>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</si>
  <si>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</si>
  <si>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</si>
  <si>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</si>
  <si>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</si>
  <si>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</si>
  <si>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</si>
  <si>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</si>
  <si>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</si>
  <si>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</si>
  <si>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</si>
  <si>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</si>
  <si>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</si>
  <si>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</si>
  <si>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</si>
  <si>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</si>
  <si>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</si>
  <si>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</si>
  <si>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</si>
  <si>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</si>
  <si>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</si>
  <si>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</si>
  <si>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</si>
  <si>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</si>
  <si>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</si>
  <si>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</si>
  <si>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</si>
  <si>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</si>
  <si>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</si>
  <si>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</si>
  <si>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</si>
  <si>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</si>
  <si>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</si>
  <si>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</si>
  <si>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</si>
  <si>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</si>
  <si>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</si>
  <si>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</si>
  <si>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</si>
  <si>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</si>
  <si>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</si>
  <si>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</si>
  <si>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</si>
  <si>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</si>
  <si>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</si>
  <si>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</si>
  <si>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</si>
  <si>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</si>
  <si>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</si>
  <si>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</si>
  <si>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</si>
  <si>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</si>
  <si>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</si>
  <si>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</si>
  <si>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</si>
  <si>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</si>
  <si>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</si>
  <si>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</si>
  <si>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</si>
  <si>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</si>
  <si>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</si>
  <si>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</si>
  <si>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</si>
  <si>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</si>
  <si>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</si>
  <si>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</si>
  <si>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</si>
  <si>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</si>
  <si>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</si>
  <si>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</si>
  <si>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</si>
  <si>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</si>
  <si>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</si>
  <si>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</si>
  <si>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</si>
  <si>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</si>
  <si>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</si>
  <si>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</si>
  <si>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</si>
  <si>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</si>
  <si>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</si>
  <si>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</si>
  <si>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</si>
  <si>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</si>
  <si>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</si>
  <si>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</si>
  <si>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</si>
  <si>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</si>
  <si>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</si>
  <si>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</si>
  <si>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</si>
  <si>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</si>
  <si>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</si>
  <si>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</si>
  <si>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</si>
  <si>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</si>
  <si>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</si>
  <si>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</si>
  <si>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</si>
  <si>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</si>
  <si>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</si>
  <si>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</si>
  <si>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</si>
  <si>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</si>
  <si>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</si>
  <si>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</si>
  <si>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</si>
  <si>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</si>
  <si>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</si>
  <si>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</si>
  <si>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</si>
  <si>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</si>
  <si>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</si>
  <si>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</si>
  <si>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</si>
  <si>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</si>
  <si>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</si>
  <si>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</si>
  <si>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</si>
  <si>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</si>
  <si>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</si>
  <si>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</si>
  <si>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</si>
  <si>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</si>
  <si>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</si>
  <si>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</si>
  <si>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</si>
  <si>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</si>
  <si>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</si>
  <si>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</si>
  <si>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</si>
  <si>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</si>
  <si>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</si>
  <si>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</si>
  <si>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</si>
  <si>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</si>
  <si>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</si>
  <si>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</si>
  <si>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</si>
  <si>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</si>
  <si>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</si>
  <si>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</si>
  <si>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</si>
  <si>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</si>
  <si>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</si>
  <si>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</si>
  <si>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</si>
  <si>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</si>
  <si>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</si>
  <si>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</si>
  <si>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</si>
  <si>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</si>
  <si>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</si>
  <si>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</si>
  <si>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</si>
  <si>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</si>
  <si>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</si>
  <si>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</si>
  <si>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</si>
  <si>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</si>
  <si>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</si>
  <si>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</si>
  <si>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</si>
  <si>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</si>
  <si>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</si>
  <si>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</si>
  <si>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</si>
  <si>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</si>
  <si>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</si>
  <si>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</si>
  <si>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</si>
  <si>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</si>
  <si>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</si>
  <si>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</si>
  <si>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</si>
  <si>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</si>
  <si>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</si>
  <si>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</si>
  <si>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</si>
  <si>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</si>
  <si>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</si>
  <si>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</si>
  <si>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</si>
  <si>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</si>
  <si>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</si>
  <si>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</si>
  <si>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</si>
  <si>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</si>
  <si>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</si>
  <si>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</si>
  <si>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</si>
  <si>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</si>
  <si>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</si>
  <si>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</si>
  <si>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</si>
  <si>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</si>
  <si>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</si>
  <si>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</si>
  <si>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</si>
  <si>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</si>
  <si>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</si>
  <si>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</si>
  <si>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</si>
  <si>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</si>
  <si>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</si>
  <si>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</si>
  <si>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</si>
  <si>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</si>
  <si>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</si>
  <si>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</si>
  <si>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</si>
  <si>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</si>
  <si>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</si>
  <si>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</si>
  <si>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</si>
  <si>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</si>
  <si>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</si>
  <si>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</si>
  <si>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</si>
  <si>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</si>
  <si>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</si>
  <si>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</si>
  <si>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</si>
  <si>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</si>
  <si>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</si>
  <si>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</si>
  <si>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</si>
  <si>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</si>
  <si>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</si>
  <si>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</si>
  <si>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</si>
  <si>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</si>
  <si>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</si>
  <si>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</si>
  <si>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</si>
  <si>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</si>
  <si>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</si>
  <si>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</si>
  <si>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</si>
  <si>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</si>
  <si>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</si>
  <si>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</si>
  <si>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</si>
  <si>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</si>
  <si>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</si>
  <si>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</si>
  <si>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</si>
  <si>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</si>
  <si>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</si>
  <si>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</si>
  <si>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</si>
  <si>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</si>
  <si>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</si>
  <si>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</si>
  <si>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</si>
  <si>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</si>
  <si>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</si>
  <si>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</si>
  <si>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</si>
  <si>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</si>
  <si>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</si>
  <si>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</si>
  <si>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</si>
  <si>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</si>
  <si>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</si>
  <si>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</si>
  <si>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</si>
  <si>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</si>
  <si>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</si>
  <si>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</si>
  <si>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</si>
  <si>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</si>
  <si>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</si>
  <si>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</si>
  <si>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</si>
  <si>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</si>
  <si>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</si>
  <si>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</si>
  <si>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</si>
  <si>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</si>
  <si>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</si>
  <si>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</si>
  <si>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</si>
  <si>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</si>
  <si>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</si>
  <si>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</si>
  <si>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</si>
  <si>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</si>
  <si>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</si>
  <si>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</si>
  <si>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</si>
  <si>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</si>
  <si>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</si>
  <si>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</si>
  <si>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</si>
  <si>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</si>
  <si>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</si>
  <si>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</si>
  <si>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</si>
  <si>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</si>
  <si>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</si>
  <si>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</si>
  <si>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</si>
  <si>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</si>
  <si>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</si>
  <si>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</si>
  <si>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</si>
  <si>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</si>
  <si>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</si>
  <si>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</si>
  <si>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</si>
  <si>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</si>
  <si>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</si>
  <si>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</si>
  <si>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</si>
  <si>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</si>
  <si>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</si>
  <si>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</si>
  <si>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</si>
  <si>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</si>
  <si>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</si>
  <si>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</si>
  <si>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</si>
  <si>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</si>
  <si>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</si>
  <si>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</si>
  <si>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</si>
  <si>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</si>
  <si>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</si>
  <si>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</si>
  <si>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</si>
  <si>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</si>
  <si>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</si>
  <si>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</si>
  <si>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</si>
  <si>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</si>
  <si>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</si>
  <si>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</si>
  <si>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</si>
  <si>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</si>
  <si>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</si>
  <si>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</si>
  <si>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</si>
  <si>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</si>
  <si>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</si>
  <si>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</si>
  <si>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</si>
  <si>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</si>
  <si>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</si>
  <si>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</si>
  <si>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</si>
  <si>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</si>
  <si>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</si>
  <si>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</si>
  <si>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</si>
  <si>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</si>
  <si>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</si>
  <si>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</si>
  <si>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</si>
  <si>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</si>
  <si>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</si>
  <si>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</si>
  <si>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</si>
  <si>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</si>
  <si>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</si>
  <si>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</si>
  <si>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</si>
  <si>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</si>
  <si>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</si>
  <si>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</si>
  <si>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</si>
  <si>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</si>
  <si>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</si>
  <si>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</si>
  <si>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</si>
  <si>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</si>
  <si>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</si>
  <si>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</si>
  <si>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</si>
  <si>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</si>
  <si>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</si>
  <si>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</si>
  <si>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</si>
  <si>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</si>
  <si>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</si>
  <si>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</si>
  <si>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</si>
  <si>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</si>
  <si>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</si>
  <si>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</si>
  <si>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</si>
  <si>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</si>
  <si>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</si>
  <si>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</si>
  <si>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</si>
  <si>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</si>
  <si>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</si>
  <si>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</si>
  <si>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</si>
  <si>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</si>
  <si>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</si>
  <si>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</si>
  <si>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</si>
  <si>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</si>
  <si>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</si>
  <si>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</si>
  <si>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</si>
  <si>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</si>
  <si>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</si>
  <si>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</si>
  <si>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</si>
  <si>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</si>
  <si>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</si>
  <si>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</si>
  <si>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</si>
  <si>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</si>
  <si>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</si>
  <si>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</si>
  <si>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</si>
  <si>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</si>
  <si>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</si>
  <si>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</si>
  <si>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</si>
  <si>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</si>
  <si>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</si>
  <si>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</si>
  <si>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</si>
  <si>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</si>
  <si>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</si>
  <si>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</si>
  <si>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</si>
  <si>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</si>
  <si>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</si>
  <si>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</si>
  <si>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</si>
  <si>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</si>
  <si>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</si>
  <si>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</si>
  <si>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</si>
  <si>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</si>
  <si>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</si>
  <si>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</si>
  <si>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</si>
  <si>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</si>
  <si>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</si>
  <si>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</si>
  <si>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</si>
  <si>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</si>
  <si>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</si>
  <si>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</si>
  <si>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</si>
  <si>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</si>
  <si>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</si>
  <si>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</si>
  <si>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</si>
  <si>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</si>
  <si>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</si>
  <si>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</si>
  <si>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</si>
  <si>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</si>
  <si>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</si>
  <si>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</si>
  <si>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</si>
  <si>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</si>
  <si>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</si>
  <si>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</si>
  <si>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</si>
  <si>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</si>
  <si>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</si>
  <si>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</si>
  <si>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</si>
  <si>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</si>
  <si>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</si>
  <si>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</si>
  <si>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</si>
  <si>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</si>
  <si>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</si>
  <si>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</si>
  <si>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</si>
  <si>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</si>
  <si>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</si>
  <si>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</si>
  <si>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</si>
  <si>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</si>
  <si>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</si>
  <si>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</si>
  <si>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</si>
  <si>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</si>
  <si>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</si>
  <si>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</si>
  <si>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</si>
  <si>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</si>
  <si>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</si>
  <si>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</si>
  <si>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</si>
  <si>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</si>
  <si>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</si>
  <si>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</si>
  <si>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</si>
  <si>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</si>
  <si>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</si>
  <si>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</si>
  <si>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</si>
  <si>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</si>
  <si>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</si>
  <si>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</si>
  <si>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</si>
  <si>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</si>
  <si>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</si>
  <si>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</si>
  <si>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</si>
  <si>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</si>
  <si>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</si>
  <si>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</si>
  <si>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</si>
  <si>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</si>
  <si>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</si>
  <si>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</si>
  <si>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</si>
  <si>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</si>
  <si>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</si>
  <si>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</si>
  <si>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</si>
  <si>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</si>
  <si>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</si>
  <si>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</si>
  <si>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</si>
  <si>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</si>
  <si>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</si>
  <si>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</si>
  <si>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</si>
  <si>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</si>
  <si>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</si>
  <si>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</si>
  <si>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</si>
  <si>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</si>
  <si>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</si>
  <si>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</si>
  <si>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</si>
  <si>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</si>
  <si>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</si>
  <si>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</si>
  <si>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</si>
  <si>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</si>
  <si>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</si>
  <si>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</si>
  <si>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</si>
  <si>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</si>
  <si>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</si>
  <si>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</si>
  <si>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</si>
  <si>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</si>
  <si>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</si>
  <si>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</si>
  <si>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</si>
  <si>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</si>
  <si>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</si>
  <si>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</si>
  <si>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</si>
  <si>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</si>
  <si>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</si>
  <si>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</si>
  <si>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</si>
  <si>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</si>
  <si>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</si>
  <si>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</si>
  <si>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</si>
  <si>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</si>
  <si>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</si>
  <si>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</si>
  <si>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</si>
  <si>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</si>
  <si>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</si>
  <si>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</si>
  <si>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</si>
  <si>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</si>
  <si>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</si>
  <si>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</si>
  <si>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</si>
  <si>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</si>
  <si>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</si>
  <si>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</si>
  <si>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</si>
  <si>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</si>
  <si>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</si>
  <si>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</si>
  <si>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</si>
  <si>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</si>
  <si>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</si>
  <si>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</si>
  <si>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</si>
  <si>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</si>
  <si>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</si>
  <si>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</si>
  <si>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</si>
  <si>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</si>
  <si>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</si>
  <si>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</si>
  <si>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</si>
  <si>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</si>
  <si>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</si>
  <si>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</si>
  <si>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</si>
  <si>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</si>
  <si>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</si>
  <si>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</si>
  <si>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</si>
  <si>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</si>
  <si>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</si>
  <si>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</si>
  <si>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</si>
  <si>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</si>
  <si>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</si>
  <si>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</si>
  <si>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</si>
  <si>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</si>
  <si>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</si>
  <si>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</si>
  <si>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</si>
  <si>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</si>
  <si>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</si>
  <si>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</si>
  <si>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</si>
  <si>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</si>
  <si>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</si>
  <si>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</si>
  <si>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</si>
  <si>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</si>
  <si>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</si>
  <si>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</si>
  <si>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</si>
  <si>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</si>
  <si>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</si>
  <si>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</si>
  <si>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</si>
  <si>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</si>
  <si>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</si>
  <si>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</si>
  <si>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</si>
  <si>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</si>
  <si>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</si>
  <si>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</si>
  <si>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</si>
  <si>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</si>
  <si>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</si>
  <si>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</si>
  <si>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</si>
  <si>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</si>
  <si>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</si>
  <si>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</si>
  <si>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</si>
  <si>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</si>
  <si>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</si>
  <si>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</si>
  <si>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</si>
  <si>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</si>
  <si>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</si>
  <si>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</si>
  <si>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</si>
  <si>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</si>
  <si>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</si>
  <si>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</si>
  <si>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</si>
  <si>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</si>
  <si>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</si>
  <si>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</si>
  <si>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</si>
  <si>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</si>
  <si>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</si>
  <si>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</si>
  <si>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</si>
  <si>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</si>
  <si>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</si>
  <si>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</si>
  <si>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</si>
  <si>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</si>
  <si>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</si>
  <si>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</si>
  <si>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</si>
  <si>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</si>
  <si>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</si>
  <si>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</si>
  <si>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</si>
  <si>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</si>
  <si>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</si>
  <si>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</si>
  <si>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</si>
  <si>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</si>
  <si>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</si>
  <si>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</si>
  <si>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</si>
  <si>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</si>
  <si>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</si>
  <si>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</si>
  <si>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</si>
  <si>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</si>
  <si>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</si>
  <si>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</si>
  <si>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</si>
  <si>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</si>
  <si>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</si>
  <si>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</si>
  <si>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</si>
  <si>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</si>
  <si>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</si>
  <si>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</si>
  <si>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</si>
  <si>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</si>
  <si>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</si>
  <si>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</si>
  <si>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</si>
  <si>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</si>
  <si>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</si>
  <si>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</si>
  <si>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</si>
  <si>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</si>
  <si>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</si>
  <si>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</si>
  <si>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</si>
  <si>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</si>
  <si>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</si>
  <si>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</si>
  <si>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</si>
  <si>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</si>
  <si>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</si>
  <si>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</si>
  <si>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</si>
  <si>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</si>
  <si>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</si>
  <si>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</si>
  <si>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</si>
  <si>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</si>
  <si>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</si>
  <si>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</si>
  <si>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</si>
  <si>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</si>
  <si>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</si>
  <si>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</si>
  <si>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</si>
  <si>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</si>
  <si>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</si>
  <si>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</si>
  <si>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</si>
  <si>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</si>
  <si>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</si>
  <si>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</si>
  <si>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</si>
  <si>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</si>
  <si>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</si>
  <si>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</si>
  <si>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</si>
  <si>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</si>
  <si>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</si>
  <si>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</si>
  <si>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</si>
  <si>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</si>
  <si>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</si>
  <si>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</si>
  <si>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</si>
  <si>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</si>
  <si>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</si>
  <si>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</si>
  <si>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</si>
  <si>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</si>
  <si>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</si>
  <si>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</si>
  <si>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</si>
  <si>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</si>
  <si>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</si>
  <si>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</si>
  <si>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</si>
  <si>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</si>
  <si>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</si>
  <si>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</si>
  <si>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</si>
  <si>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</si>
  <si>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</si>
  <si>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</si>
  <si>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</si>
  <si>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</si>
  <si>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</si>
  <si>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</si>
  <si>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</si>
  <si>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</si>
  <si>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</si>
  <si>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</si>
  <si>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</si>
  <si>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</si>
  <si>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</si>
  <si>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</si>
  <si>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</si>
  <si>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</si>
  <si>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</si>
  <si>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</si>
  <si>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</si>
  <si>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</si>
  <si>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</si>
  <si>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</si>
  <si>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</si>
  <si>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</si>
  <si>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</si>
  <si>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</si>
  <si>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</si>
  <si>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</si>
  <si>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</si>
  <si>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</si>
  <si>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</si>
  <si>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</si>
  <si>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</si>
  <si>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</si>
  <si>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</si>
  <si>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</si>
  <si>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</si>
  <si>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</si>
  <si>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</si>
  <si>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</si>
  <si>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</si>
  <si>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</si>
  <si>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</si>
  <si>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</si>
  <si>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</si>
  <si>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</si>
  <si>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</si>
  <si>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</si>
  <si>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</si>
  <si>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</si>
  <si>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</si>
  <si>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</si>
  <si>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</si>
  <si>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</si>
  <si>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</si>
  <si>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</si>
  <si>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</si>
  <si>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</si>
  <si>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</si>
  <si>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</si>
  <si>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</si>
  <si>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</si>
  <si>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</si>
  <si>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</si>
  <si>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</si>
  <si>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</si>
  <si>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</si>
  <si>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</si>
  <si>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</si>
  <si>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</si>
  <si>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</si>
  <si>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</si>
  <si>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</si>
  <si>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</si>
  <si>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</si>
  <si>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</si>
  <si>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</si>
  <si>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</si>
  <si>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</si>
  <si>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</si>
  <si>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</si>
  <si>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</si>
  <si>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</si>
  <si>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</si>
  <si>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</si>
  <si>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</si>
  <si>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</si>
  <si>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</si>
  <si>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</si>
  <si>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</si>
  <si>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</si>
  <si>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</si>
  <si>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</si>
  <si>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</si>
  <si>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</si>
  <si>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</si>
  <si>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</si>
  <si>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</si>
  <si>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</si>
  <si>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</si>
  <si>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</si>
  <si>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</si>
  <si>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</si>
  <si>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</si>
  <si>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</si>
  <si>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</si>
  <si>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</si>
  <si>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</si>
  <si>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</si>
  <si>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</si>
  <si>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</si>
  <si>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</si>
  <si>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</si>
  <si>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</si>
  <si>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</si>
  <si>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</si>
  <si>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</si>
  <si>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</si>
  <si>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</si>
  <si>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</si>
  <si>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</si>
  <si>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</si>
  <si>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</si>
  <si>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</si>
  <si>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</si>
  <si>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</si>
  <si>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</si>
  <si>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</si>
  <si>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</si>
  <si>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</si>
  <si>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</si>
  <si>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</si>
  <si>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</si>
  <si>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</si>
  <si>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</si>
  <si>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</si>
  <si>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</si>
  <si>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</si>
  <si>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</si>
  <si>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</si>
  <si>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</si>
  <si>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</si>
  <si>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</si>
  <si>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</si>
  <si>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</si>
  <si>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</si>
  <si>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</si>
  <si>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</si>
  <si>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</si>
  <si>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</si>
  <si>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</si>
  <si>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</si>
  <si>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</si>
  <si>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</si>
  <si>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</si>
  <si>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</si>
  <si>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</si>
  <si>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</si>
  <si>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</si>
  <si>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</si>
  <si>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</si>
  <si>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</si>
  <si>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</si>
  <si>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</si>
  <si>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</si>
  <si>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</si>
  <si>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</si>
  <si>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</si>
  <si>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</si>
  <si>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</si>
  <si>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</si>
  <si>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</si>
  <si>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</si>
  <si>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</si>
  <si>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</si>
  <si>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</si>
  <si>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</si>
  <si>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</si>
  <si>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</si>
  <si>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</si>
  <si>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</si>
  <si>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</si>
  <si>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</si>
  <si>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</si>
  <si>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</si>
  <si>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</si>
  <si>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</si>
  <si>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</si>
  <si>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</si>
  <si>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</si>
  <si>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</si>
  <si>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</si>
  <si>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</si>
  <si>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</si>
  <si>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</si>
  <si>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</si>
  <si>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</si>
  <si>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</si>
  <si>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</si>
  <si>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</si>
  <si>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</si>
  <si>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</si>
  <si>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</si>
  <si>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</si>
  <si>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</si>
  <si>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</si>
  <si>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</si>
  <si>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</si>
  <si>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</si>
  <si>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</si>
  <si>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</si>
  <si>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</si>
  <si>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</si>
  <si>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</si>
  <si>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</si>
  <si>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</si>
  <si>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</si>
  <si>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</si>
  <si>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</si>
  <si>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</si>
  <si>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</si>
  <si>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</si>
  <si>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</si>
  <si>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</si>
  <si>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</si>
  <si>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</si>
  <si>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</si>
  <si>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</si>
  <si>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</si>
  <si>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</si>
  <si>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</si>
  <si>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</si>
  <si>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</si>
  <si>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</si>
  <si>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</si>
  <si>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</si>
  <si>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</si>
  <si>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</si>
  <si>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</si>
  <si>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</si>
  <si>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</si>
  <si>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</si>
  <si>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</si>
  <si>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</si>
  <si>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</si>
  <si>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</si>
  <si>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</si>
  <si>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</si>
  <si>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</si>
  <si>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</si>
  <si>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</si>
  <si>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</si>
  <si>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</si>
  <si>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</si>
  <si>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</si>
  <si>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</si>
  <si>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</si>
  <si>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</si>
  <si>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</si>
  <si>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</si>
  <si>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</si>
  <si>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</si>
  <si>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</si>
  <si>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</si>
  <si>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</si>
  <si>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</si>
  <si>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</si>
  <si>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</si>
  <si>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</si>
  <si>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</si>
  <si>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</si>
  <si>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</si>
  <si>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</si>
  <si>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</si>
  <si>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</si>
  <si>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</si>
  <si>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</si>
  <si>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</si>
  <si>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</si>
  <si>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</si>
  <si>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</si>
  <si>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</si>
  <si>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</si>
  <si>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</si>
  <si>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</si>
  <si>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</si>
  <si>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</si>
  <si>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</si>
  <si>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</si>
  <si>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</si>
  <si>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</si>
  <si>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</si>
  <si>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</si>
  <si>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</si>
  <si>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</si>
  <si>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</si>
  <si>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</si>
  <si>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</si>
  <si>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</si>
  <si>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</si>
  <si>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</si>
  <si>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</si>
  <si>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</si>
  <si>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</si>
  <si>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</si>
  <si>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</si>
  <si>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</si>
  <si>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</si>
  <si>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</si>
  <si>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</si>
  <si>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</si>
  <si>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</si>
  <si>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</si>
  <si>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</si>
  <si>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</si>
  <si>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</si>
  <si>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</si>
  <si>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</si>
  <si>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</si>
  <si>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</si>
  <si>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</si>
  <si>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</si>
  <si>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</si>
  <si>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</si>
  <si>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</si>
  <si>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</si>
  <si>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</si>
  <si>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</si>
  <si>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</si>
  <si>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</si>
  <si>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</si>
  <si>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</si>
  <si>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</si>
  <si>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</si>
  <si>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</si>
  <si>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</si>
  <si>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</si>
  <si>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</si>
  <si>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</si>
  <si>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</si>
  <si>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</si>
  <si>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</si>
  <si>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</si>
  <si>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</si>
  <si>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</si>
  <si>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</si>
  <si>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</si>
  <si>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</si>
  <si>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</si>
  <si>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</si>
  <si>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</si>
  <si>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</si>
  <si>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</si>
  <si>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</si>
  <si>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</si>
  <si>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</si>
  <si>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</si>
  <si>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</si>
  <si>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</si>
  <si>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</si>
  <si>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</si>
  <si>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</si>
  <si>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</si>
  <si>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</si>
  <si>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</si>
  <si>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</si>
  <si>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</si>
  <si>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</si>
  <si>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</si>
  <si>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</si>
  <si>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</si>
  <si>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</si>
  <si>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</si>
  <si>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</si>
  <si>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</si>
  <si>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</si>
  <si>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</si>
  <si>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</si>
  <si>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</si>
  <si>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</si>
  <si>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</si>
  <si>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</si>
  <si>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</si>
  <si>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</si>
  <si>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</si>
  <si>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</si>
  <si>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</si>
  <si>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</si>
  <si>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</si>
  <si>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</si>
  <si>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</si>
  <si>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</si>
  <si>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</si>
  <si>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</si>
  <si>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</si>
  <si>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</si>
  <si>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</si>
  <si>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</si>
  <si>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</si>
  <si>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</si>
  <si>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</si>
  <si>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</si>
  <si>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</si>
  <si>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</si>
  <si>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</si>
  <si>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</si>
  <si>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</si>
  <si>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</si>
  <si>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</si>
  <si>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</si>
  <si>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</si>
  <si>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</si>
  <si>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</si>
  <si>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</si>
  <si>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</si>
  <si>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</si>
  <si>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</si>
  <si>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</si>
  <si>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</si>
  <si>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</si>
  <si>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</si>
  <si>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</si>
  <si>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</si>
  <si>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</si>
  <si>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</si>
  <si>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</si>
  <si>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</si>
  <si>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</si>
  <si>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</si>
  <si>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</si>
  <si>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</si>
  <si>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</si>
  <si>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</si>
  <si>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</si>
  <si>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</si>
  <si>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</si>
  <si>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</si>
  <si>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</si>
  <si>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</si>
  <si>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</si>
  <si>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</si>
  <si>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</si>
  <si>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</si>
  <si>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</si>
  <si>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</si>
  <si>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</si>
  <si>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</si>
  <si>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</si>
  <si>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</si>
  <si>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</si>
  <si>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</si>
  <si>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</si>
  <si>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</si>
  <si>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</si>
  <si>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</si>
  <si>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</si>
  <si>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</si>
  <si>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</si>
  <si>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</si>
  <si>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</si>
  <si>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</si>
  <si>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</si>
  <si>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</si>
  <si>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</si>
  <si>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</si>
  <si>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</si>
  <si>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</si>
  <si>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</si>
  <si>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</si>
  <si>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</si>
  <si>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</si>
  <si>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</si>
  <si>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</si>
  <si>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</si>
  <si>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</si>
  <si>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</si>
  <si>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</si>
  <si>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</si>
  <si>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</si>
  <si>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</si>
  <si>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</si>
  <si>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</si>
  <si>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</si>
  <si>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</si>
  <si>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</si>
  <si>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</si>
  <si>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</si>
  <si>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</si>
  <si>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</si>
  <si>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</si>
  <si>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</si>
  <si>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</si>
  <si>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</si>
  <si>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</si>
  <si>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</si>
  <si>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</si>
  <si>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</si>
  <si>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</si>
  <si>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</si>
  <si>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</si>
  <si>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</si>
  <si>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</si>
  <si>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</si>
  <si>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</si>
  <si>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</si>
  <si>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</si>
  <si>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</si>
  <si>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</si>
  <si>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</si>
  <si>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</si>
  <si>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</si>
  <si>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</si>
  <si>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</si>
  <si>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</si>
  <si>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</si>
  <si>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</si>
  <si>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</si>
  <si>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</si>
  <si>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</si>
  <si>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</si>
  <si>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</si>
  <si>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</si>
  <si>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</si>
  <si>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</si>
  <si>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</si>
  <si>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</si>
  <si>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</si>
  <si>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</si>
  <si>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</si>
  <si>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</si>
  <si>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</si>
  <si>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</si>
  <si>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</si>
  <si>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</si>
  <si>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</si>
  <si>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</si>
  <si>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</si>
  <si>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</si>
  <si>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</si>
  <si>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</si>
  <si>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</si>
  <si>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</si>
  <si>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</si>
  <si>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</si>
  <si>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</si>
  <si>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</si>
  <si>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</si>
  <si>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</si>
  <si>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</si>
  <si>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</si>
  <si>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</si>
  <si>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</si>
  <si>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</si>
  <si>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</si>
  <si>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</si>
  <si>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</si>
  <si>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</si>
  <si>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</si>
  <si>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</si>
  <si>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</si>
  <si>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</si>
  <si>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</si>
  <si>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</si>
  <si>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</si>
  <si>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</si>
  <si>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</si>
  <si>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</si>
  <si>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</si>
  <si>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</si>
  <si>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</si>
  <si>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</si>
  <si>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</si>
  <si>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</si>
  <si>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</si>
  <si>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</si>
  <si>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</si>
  <si>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</si>
  <si>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</si>
  <si>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</si>
  <si>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</si>
  <si>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</si>
  <si>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</si>
  <si>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</si>
  <si>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</si>
  <si>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</si>
  <si>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</si>
  <si>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</si>
  <si>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</si>
  <si>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</si>
  <si>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</si>
  <si>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</si>
  <si>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</si>
  <si>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</si>
  <si>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</si>
  <si>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</si>
  <si>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</si>
  <si>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</si>
  <si>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</si>
  <si>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</si>
  <si>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</si>
  <si>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</si>
  <si>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</si>
  <si>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</si>
  <si>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</si>
  <si>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</si>
  <si>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</si>
  <si>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</si>
  <si>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</si>
  <si>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</si>
  <si>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</si>
  <si>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</si>
  <si>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</si>
  <si>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</si>
  <si>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</si>
  <si>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</si>
  <si>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</si>
  <si>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</si>
  <si>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</si>
  <si>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</si>
  <si>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</si>
  <si>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</si>
  <si>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</si>
  <si>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</si>
  <si>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</si>
  <si>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</si>
  <si>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</si>
  <si>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</si>
  <si>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</si>
  <si>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</si>
  <si>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</si>
  <si>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</si>
  <si>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</si>
  <si>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</si>
  <si>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</si>
  <si>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</si>
  <si>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</si>
  <si>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</si>
  <si>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</si>
  <si>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</si>
  <si>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</si>
  <si>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</si>
  <si>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</si>
  <si>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</si>
  <si>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</si>
  <si>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</si>
  <si>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</si>
  <si>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</si>
  <si>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</si>
  <si>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</si>
  <si>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</si>
  <si>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</si>
  <si>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</si>
  <si>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</si>
  <si>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</si>
  <si>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</si>
  <si>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</si>
  <si>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</si>
  <si>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</si>
  <si>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</si>
  <si>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</si>
  <si>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</si>
  <si>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</si>
  <si>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</si>
  <si>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</si>
  <si>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</si>
  <si>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</si>
  <si>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</si>
  <si>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</si>
  <si>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</si>
  <si>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</si>
  <si>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</si>
  <si>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</si>
  <si>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</si>
  <si>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</si>
  <si>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</si>
  <si>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</si>
  <si>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</si>
  <si>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</si>
  <si>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</si>
  <si>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</si>
  <si>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</si>
  <si>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</si>
  <si>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</si>
  <si>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</si>
  <si>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</si>
  <si>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</si>
  <si>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</si>
  <si>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</si>
  <si>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</si>
  <si>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</si>
  <si>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</si>
  <si>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</si>
  <si>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</si>
  <si>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</si>
  <si>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</si>
  <si>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</si>
  <si>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</si>
  <si>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</si>
  <si>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</si>
  <si>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</si>
  <si>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</si>
  <si>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</si>
  <si>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</si>
  <si>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</si>
  <si>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</si>
  <si>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</si>
  <si>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</si>
  <si>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</si>
  <si>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</si>
  <si>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</si>
  <si>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</si>
  <si>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</si>
  <si>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</si>
  <si>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</si>
  <si>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</si>
  <si>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</si>
  <si>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</si>
  <si>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</si>
  <si>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</si>
  <si>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</si>
  <si>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</si>
  <si>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</si>
  <si>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</si>
  <si>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</si>
  <si>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</si>
  <si>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</si>
  <si>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</si>
  <si>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</si>
  <si>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</si>
  <si>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</si>
  <si>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</si>
  <si>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</si>
  <si>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</si>
  <si>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</si>
  <si>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</si>
  <si>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</si>
  <si>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</si>
  <si>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</si>
  <si>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</si>
  <si>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</si>
  <si>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</si>
  <si>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</si>
  <si>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</si>
  <si>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</si>
  <si>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</si>
  <si>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</si>
  <si>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</si>
  <si>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</si>
  <si>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</si>
  <si>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</si>
  <si>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</si>
  <si>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</si>
  <si>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</si>
  <si>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</si>
  <si>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</si>
  <si>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</si>
  <si>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</si>
  <si>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</si>
  <si>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</si>
  <si>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</si>
  <si>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</si>
  <si>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</si>
  <si>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</si>
  <si>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</si>
  <si>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</si>
  <si>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</si>
  <si>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</si>
  <si>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</si>
  <si>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</si>
  <si>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</si>
  <si>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</si>
  <si>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</si>
  <si>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</si>
  <si>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</si>
  <si>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</si>
  <si>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</si>
  <si>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</si>
  <si>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</si>
  <si>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</si>
  <si>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</si>
  <si>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</si>
  <si>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</si>
  <si>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</si>
  <si>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</si>
  <si>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</si>
  <si>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</si>
  <si>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</si>
  <si>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</si>
  <si>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</si>
  <si>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</si>
  <si>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</si>
  <si>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</si>
  <si>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</si>
  <si>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</si>
  <si>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</si>
  <si>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</si>
  <si>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</si>
  <si>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</si>
  <si>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</si>
  <si>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</si>
  <si>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</si>
  <si>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</si>
  <si>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</si>
  <si>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</si>
  <si>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</si>
  <si>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</si>
  <si>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</si>
  <si>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</si>
  <si>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</si>
  <si>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</si>
  <si>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</si>
  <si>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</si>
  <si>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</si>
  <si>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</si>
  <si>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</si>
  <si>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</si>
  <si>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</si>
  <si>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</si>
  <si>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</si>
  <si>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</si>
  <si>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</si>
  <si>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</si>
  <si>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</si>
  <si>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</si>
  <si>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</si>
  <si>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</si>
  <si>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</si>
  <si>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</si>
  <si>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</si>
  <si>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</si>
  <si>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</si>
  <si>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</si>
  <si>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</si>
  <si>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</si>
  <si>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</si>
  <si>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</si>
  <si>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</si>
  <si>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</si>
  <si>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</si>
  <si>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</si>
  <si>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</si>
  <si>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</si>
  <si>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</si>
  <si>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</si>
  <si>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</si>
  <si>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</si>
  <si>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</si>
  <si>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</si>
  <si>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</si>
  <si>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</si>
  <si>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</si>
  <si>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</si>
  <si>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</si>
  <si>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</si>
  <si>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</si>
  <si>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</si>
  <si>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</si>
  <si>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</si>
  <si>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</si>
  <si>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</si>
  <si>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</si>
  <si>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</si>
  <si>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</si>
  <si>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</si>
  <si>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</si>
  <si>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</si>
  <si>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</si>
  <si>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</si>
  <si>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</si>
  <si>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</si>
  <si>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</si>
  <si>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</si>
  <si>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</si>
  <si>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</si>
  <si>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</si>
  <si>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</si>
  <si>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</si>
  <si>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</si>
  <si>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</si>
  <si>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</si>
  <si>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</si>
  <si>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</si>
  <si>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</si>
  <si>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</si>
  <si>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</si>
  <si>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</si>
  <si>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</si>
  <si>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</si>
  <si>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</si>
  <si>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</si>
  <si>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</si>
  <si>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</si>
  <si>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</si>
  <si>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</si>
  <si>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</si>
  <si>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</si>
  <si>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</si>
  <si>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</si>
  <si>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</si>
  <si>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</si>
  <si>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</si>
  <si>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</si>
  <si>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</si>
  <si>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</si>
  <si>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</si>
  <si>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</si>
  <si>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</si>
  <si>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</si>
  <si>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</si>
  <si>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</si>
  <si>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</si>
  <si>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</si>
  <si>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</si>
  <si>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</si>
  <si>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</si>
  <si>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</si>
  <si>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</si>
  <si>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</si>
  <si>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</si>
  <si>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</si>
  <si>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</si>
  <si>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</si>
  <si>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</si>
  <si>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</si>
  <si>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</si>
  <si>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</si>
  <si>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</si>
  <si>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</si>
  <si>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</si>
  <si>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</si>
  <si>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</si>
  <si>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</si>
  <si>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</si>
  <si>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</si>
  <si>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</si>
  <si>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</si>
  <si>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</si>
  <si>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</si>
  <si>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</si>
  <si>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</si>
  <si>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</si>
  <si>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</si>
  <si>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</si>
  <si>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</si>
  <si>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</si>
  <si>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</si>
  <si>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</si>
  <si>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</si>
  <si>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</si>
  <si>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</si>
  <si>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</si>
  <si>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</si>
  <si>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</si>
  <si>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</si>
  <si>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</si>
  <si>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</si>
  <si>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</si>
  <si>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</si>
  <si>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</si>
  <si>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</si>
  <si>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</si>
  <si>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</si>
  <si>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</si>
  <si>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</si>
  <si>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</si>
  <si>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</si>
  <si>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</si>
  <si>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</si>
  <si>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</si>
  <si>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</si>
  <si>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</si>
  <si>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</si>
  <si>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</si>
  <si>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</si>
  <si>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</si>
  <si>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</si>
  <si>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</si>
  <si>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</si>
  <si>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</si>
  <si>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</si>
  <si>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</si>
  <si>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</si>
  <si>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</si>
  <si>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</si>
  <si>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</si>
  <si>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</si>
  <si>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</si>
  <si>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</si>
  <si>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</si>
  <si>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</si>
  <si>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</si>
  <si>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</si>
  <si>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</si>
  <si>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</si>
  <si>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</si>
  <si>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</si>
  <si>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</si>
  <si>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</si>
  <si>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</si>
  <si>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</si>
  <si>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</si>
  <si>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</si>
  <si>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</si>
  <si>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</si>
  <si>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</si>
  <si>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</si>
  <si>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</si>
  <si>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</si>
  <si>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</si>
  <si>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</si>
  <si>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</si>
  <si>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</si>
  <si>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</si>
  <si>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</si>
  <si>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</si>
  <si>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</si>
  <si>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</si>
  <si>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</si>
  <si>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</si>
  <si>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</si>
  <si>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</si>
  <si>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</si>
  <si>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</si>
  <si>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</si>
  <si>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</si>
  <si>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</si>
  <si>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</si>
  <si>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</si>
  <si>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</si>
  <si>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</si>
  <si>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</si>
  <si>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</si>
  <si>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</si>
  <si>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</si>
  <si>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</si>
  <si>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</si>
  <si>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</si>
  <si>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</si>
  <si>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</si>
  <si>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</si>
  <si>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</si>
  <si>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</si>
  <si>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</si>
  <si>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</si>
  <si>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</si>
  <si>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</si>
  <si>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</si>
  <si>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</si>
  <si>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</si>
  <si>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</si>
  <si>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</si>
  <si>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</si>
  <si>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</si>
  <si>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</si>
  <si>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</si>
  <si>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</si>
  <si>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</si>
  <si>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</si>
  <si>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</si>
  <si>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</si>
  <si>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</si>
  <si>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</si>
  <si>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</si>
  <si>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</si>
  <si>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</si>
  <si>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</si>
  <si>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</si>
  <si>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</si>
  <si>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</si>
  <si>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</si>
  <si>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</si>
  <si>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</si>
  <si>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</si>
  <si>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</si>
  <si>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</si>
  <si>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</si>
  <si>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</si>
  <si>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</si>
  <si>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</si>
  <si>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</si>
  <si>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</si>
  <si>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</si>
  <si>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</si>
  <si>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</si>
  <si>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</si>
  <si>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</si>
  <si>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</si>
  <si>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</si>
  <si>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</si>
  <si>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</si>
  <si>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</si>
  <si>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</si>
  <si>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</si>
  <si>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</si>
  <si>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</si>
  <si>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</si>
  <si>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</si>
  <si>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</si>
  <si>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</si>
  <si>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</si>
  <si>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</si>
  <si>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</si>
  <si>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</si>
  <si>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</si>
  <si>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</si>
  <si>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</si>
  <si>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</si>
  <si>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</si>
  <si>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</si>
  <si>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</si>
  <si>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</si>
  <si>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</si>
  <si>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</si>
  <si>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</si>
  <si>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</si>
  <si>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</si>
  <si>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</si>
  <si>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</si>
  <si>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</si>
  <si>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</si>
  <si>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</si>
  <si>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</si>
  <si>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</si>
  <si>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</si>
  <si>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</si>
  <si>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</si>
  <si>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</si>
  <si>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</si>
  <si>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</si>
  <si>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</si>
  <si>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</si>
  <si>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</si>
  <si>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</si>
  <si>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</si>
  <si>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</si>
  <si>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</si>
  <si>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</si>
  <si>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</si>
  <si>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</si>
  <si>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</si>
  <si>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</si>
  <si>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</si>
  <si>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</si>
  <si>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</si>
  <si>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</si>
  <si>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</si>
  <si>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</si>
  <si>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</si>
  <si>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</si>
  <si>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</si>
  <si>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</si>
  <si>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</si>
  <si>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</si>
  <si>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</si>
  <si>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</si>
  <si>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</si>
  <si>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</si>
  <si>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</si>
  <si>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</si>
  <si>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</si>
  <si>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</si>
  <si>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</si>
  <si>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</si>
  <si>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</si>
  <si>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</si>
  <si>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</si>
  <si>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</si>
  <si>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</si>
  <si>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</si>
  <si>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</si>
  <si>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</si>
  <si>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</si>
  <si>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</si>
  <si>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</si>
  <si>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</si>
  <si>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</si>
  <si>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</si>
  <si>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</si>
  <si>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</si>
  <si>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</si>
  <si>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</si>
  <si>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</si>
  <si>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</si>
  <si>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</si>
  <si>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</si>
  <si>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</si>
  <si>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</si>
  <si>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</si>
  <si>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</si>
  <si>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</si>
  <si>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</si>
  <si>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</si>
  <si>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</si>
  <si>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</si>
  <si>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</si>
  <si>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</si>
  <si>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</si>
  <si>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</si>
  <si>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</si>
  <si>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</si>
  <si>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</si>
  <si>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</si>
  <si>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</si>
  <si>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</si>
  <si>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</si>
  <si>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</si>
  <si>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</si>
  <si>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</si>
  <si>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</si>
  <si>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</si>
  <si>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</si>
  <si>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</si>
  <si>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</si>
  <si>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</si>
  <si>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</si>
  <si>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</si>
  <si>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</si>
  <si>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</si>
  <si>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</si>
  <si>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</si>
  <si>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</si>
  <si>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</si>
  <si>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</si>
  <si>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</si>
  <si>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</si>
  <si>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</si>
  <si>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</si>
  <si>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</si>
  <si>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</si>
  <si>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</si>
  <si>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</si>
  <si>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</si>
  <si>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</si>
  <si>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</si>
  <si>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</si>
  <si>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</si>
  <si>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</si>
  <si>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</si>
  <si>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</si>
  <si>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</si>
  <si>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</si>
  <si>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</si>
  <si>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</si>
  <si>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</si>
  <si>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</si>
  <si>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</si>
  <si>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</si>
  <si>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</si>
  <si>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</si>
  <si>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</si>
  <si>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</si>
  <si>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</si>
  <si>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</si>
  <si>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</si>
  <si>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</si>
  <si>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</si>
  <si>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</si>
  <si>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</si>
  <si>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</si>
  <si>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</si>
  <si>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</si>
  <si>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</si>
  <si>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</si>
  <si>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</si>
  <si>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</si>
  <si>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</si>
  <si>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</si>
  <si>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</si>
  <si>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</si>
  <si>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</si>
  <si>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</si>
  <si>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</si>
  <si>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</si>
  <si>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</si>
  <si>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</si>
  <si>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</si>
  <si>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</si>
  <si>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</si>
  <si>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</si>
  <si>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</si>
  <si>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</si>
  <si>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</si>
  <si>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</si>
  <si>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</si>
  <si>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</si>
  <si>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</si>
  <si>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</si>
  <si>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</si>
  <si>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</si>
  <si>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</si>
  <si>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</si>
  <si>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</si>
  <si>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</si>
  <si>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</si>
  <si>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</si>
  <si>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</si>
  <si>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</si>
  <si>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</si>
  <si>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</si>
  <si>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</si>
  <si>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</si>
  <si>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</si>
  <si>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</si>
  <si>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</si>
  <si>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</si>
  <si>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</si>
  <si>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</si>
  <si>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</si>
  <si>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</si>
  <si>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</si>
  <si>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</si>
  <si>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</si>
  <si>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</si>
  <si>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</si>
  <si>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</si>
  <si>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</si>
  <si>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</si>
  <si>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</si>
  <si>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</si>
  <si>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</si>
  <si>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</si>
  <si>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</si>
  <si>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</si>
  <si>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</si>
  <si>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</si>
  <si>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</si>
  <si>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</si>
  <si>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</si>
  <si>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</si>
  <si>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</si>
  <si>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</si>
  <si>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</si>
  <si>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</si>
  <si>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</si>
  <si>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</si>
  <si>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</si>
  <si>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</si>
  <si>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</si>
  <si>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</si>
  <si>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</si>
  <si>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</si>
  <si>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</si>
  <si>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</si>
  <si>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</si>
  <si>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</si>
  <si>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</si>
  <si>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</si>
  <si>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</si>
  <si>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</si>
  <si>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</si>
  <si>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</si>
  <si>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</si>
  <si>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</si>
  <si>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</si>
  <si>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</si>
  <si>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</si>
  <si>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</si>
  <si>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</si>
  <si>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</si>
  <si>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</si>
  <si>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</si>
  <si>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</si>
  <si>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</si>
  <si>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</si>
  <si>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</si>
  <si>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</si>
  <si>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</si>
  <si>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</si>
  <si>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</si>
  <si>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</si>
  <si>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</si>
  <si>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</si>
  <si>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</si>
  <si>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</si>
  <si>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</si>
  <si>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</si>
  <si>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</si>
  <si>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</si>
  <si>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</si>
  <si>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</si>
  <si>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</si>
  <si>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</si>
  <si>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</si>
  <si>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</si>
  <si>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</si>
  <si>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</si>
  <si>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</si>
  <si>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</si>
  <si>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</si>
  <si>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</si>
  <si>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</si>
  <si>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</si>
  <si>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</si>
  <si>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</si>
  <si>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</si>
  <si>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</si>
  <si>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</si>
  <si>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</si>
  <si>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</si>
  <si>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</si>
  <si>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</si>
  <si>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</si>
  <si>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</si>
  <si>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</si>
  <si>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</si>
  <si>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</si>
  <si>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</si>
  <si>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</si>
  <si>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</si>
  <si>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</si>
  <si>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</si>
  <si>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</si>
  <si>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</si>
  <si>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</si>
  <si>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</si>
  <si>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</si>
  <si>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</si>
  <si>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</si>
  <si>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</si>
  <si>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</si>
  <si>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</si>
  <si>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</si>
  <si>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</si>
  <si>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</si>
  <si>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</si>
  <si>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</si>
  <si>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</si>
  <si>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</si>
  <si>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</si>
  <si>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</si>
  <si>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</si>
  <si>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</si>
  <si>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</si>
  <si>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</si>
  <si>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</si>
  <si>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</si>
  <si>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</si>
  <si>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</si>
  <si>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</si>
  <si>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</si>
  <si>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</si>
  <si>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</si>
  <si>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</si>
  <si>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</si>
  <si>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</si>
  <si>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</si>
  <si>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</si>
  <si>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</si>
  <si>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</si>
  <si>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</si>
  <si>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</si>
  <si>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</si>
  <si>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</si>
  <si>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</si>
  <si>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</si>
  <si>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</si>
  <si>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</si>
  <si>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</si>
  <si>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</si>
  <si>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</si>
  <si>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</si>
  <si>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</si>
  <si>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</si>
  <si>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</si>
  <si>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</si>
  <si>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</si>
  <si>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</si>
  <si>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</si>
  <si>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</si>
  <si>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</si>
  <si>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</si>
  <si>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</si>
  <si>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</si>
  <si>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</si>
  <si>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</si>
  <si>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</si>
  <si>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</si>
  <si>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</si>
  <si>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</si>
  <si>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</si>
  <si>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</si>
  <si>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</si>
  <si>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</si>
  <si>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</si>
  <si>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</si>
  <si>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</si>
  <si>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</si>
  <si>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</si>
  <si>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</si>
  <si>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</si>
  <si>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</si>
  <si>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</si>
  <si>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</si>
  <si>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</si>
  <si>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</si>
  <si>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</si>
  <si>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</si>
  <si>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</si>
  <si>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</si>
  <si>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</si>
  <si>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</si>
  <si>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</si>
  <si>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</si>
  <si>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</si>
  <si>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</si>
  <si>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</si>
  <si>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</si>
  <si>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</si>
  <si>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</si>
  <si>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</si>
  <si>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</si>
  <si>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</si>
  <si>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</si>
  <si>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</si>
  <si>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</si>
  <si>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</si>
  <si>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</si>
  <si>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</si>
  <si>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</si>
  <si>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</si>
  <si>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</si>
  <si>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</si>
  <si>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</si>
  <si>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</si>
  <si>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</si>
  <si>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</si>
  <si>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</si>
  <si>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</si>
  <si>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</si>
  <si>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</si>
  <si>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</si>
  <si>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</si>
  <si>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</si>
  <si>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</si>
  <si>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</si>
  <si>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</si>
  <si>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</si>
  <si>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</si>
  <si>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</si>
  <si>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</si>
  <si>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</si>
  <si>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</si>
  <si>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</si>
  <si>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</si>
  <si>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</si>
  <si>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</si>
  <si>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</si>
  <si>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</si>
  <si>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</si>
  <si>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</si>
  <si>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</si>
  <si>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</si>
  <si>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</si>
  <si>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</si>
  <si>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</si>
  <si>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</si>
  <si>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</si>
  <si>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</si>
  <si>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</si>
  <si>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</si>
  <si>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</si>
  <si>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</si>
  <si>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</si>
  <si>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</si>
  <si>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</si>
  <si>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</si>
  <si>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</si>
  <si>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</si>
  <si>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</si>
  <si>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</si>
  <si>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</si>
  <si>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</si>
  <si>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</si>
  <si>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</si>
  <si>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</si>
  <si>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</si>
  <si>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</si>
  <si>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</si>
  <si>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</si>
  <si>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</si>
  <si>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</si>
  <si>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</si>
  <si>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</si>
  <si>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</si>
  <si>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</si>
  <si>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</si>
  <si>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</si>
  <si>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</si>
  <si>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</si>
  <si>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</si>
  <si>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</si>
  <si>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</si>
  <si>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</si>
  <si>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</si>
  <si>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</si>
  <si>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</si>
  <si>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</si>
  <si>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</si>
  <si>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</si>
  <si>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</si>
  <si>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</si>
  <si>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</si>
  <si>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</si>
  <si>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</si>
  <si>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</si>
  <si>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</si>
  <si>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</si>
  <si>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</si>
  <si>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</si>
  <si>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</si>
  <si>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</si>
  <si>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</si>
  <si>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</si>
  <si>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</si>
  <si>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</si>
  <si>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</si>
  <si>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</si>
  <si>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</si>
  <si>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</si>
  <si>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</si>
  <si>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</si>
  <si>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</si>
  <si>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</si>
  <si>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</si>
  <si>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</si>
  <si>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</si>
  <si>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</si>
  <si>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</si>
  <si>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</si>
  <si>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</si>
  <si>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</si>
  <si>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</si>
  <si>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</si>
  <si>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</si>
  <si>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</si>
  <si>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</si>
  <si>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</si>
  <si>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</si>
  <si>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</si>
  <si>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</si>
  <si>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</si>
  <si>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</si>
  <si>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</si>
  <si>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</si>
  <si>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</si>
  <si>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</si>
  <si>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</si>
  <si>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</si>
  <si>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</si>
  <si>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</si>
  <si>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</si>
  <si>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</si>
  <si>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</si>
  <si>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</si>
  <si>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</si>
  <si>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</si>
  <si>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</si>
  <si>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</si>
  <si>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</si>
  <si>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</si>
  <si>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</si>
  <si>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</si>
  <si>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</si>
  <si>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</si>
  <si>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</si>
  <si>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</si>
  <si>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</si>
  <si>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</si>
  <si>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</si>
  <si>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</si>
  <si>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</si>
  <si>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</si>
  <si>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</si>
  <si>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</si>
  <si>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</si>
  <si>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</si>
  <si>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</si>
  <si>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</si>
  <si>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</si>
  <si>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</si>
  <si>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</si>
  <si>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</si>
  <si>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</si>
  <si>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</si>
  <si>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</si>
  <si>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</si>
  <si>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</si>
  <si>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</si>
  <si>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</si>
  <si>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</si>
  <si>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</si>
  <si>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</si>
  <si>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</si>
  <si>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</si>
  <si>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</si>
  <si>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</si>
  <si>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</si>
  <si>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</si>
  <si>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</si>
  <si>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</si>
  <si>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</si>
  <si>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</si>
  <si>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</si>
  <si>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</si>
  <si>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</si>
  <si>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</si>
  <si>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</si>
  <si>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</si>
  <si>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</si>
  <si>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</si>
  <si>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</si>
  <si>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</si>
  <si>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</si>
  <si>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</si>
  <si>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</si>
  <si>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</si>
  <si>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</si>
  <si>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</si>
  <si>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</si>
  <si>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</si>
  <si>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</si>
  <si>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</si>
  <si>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</si>
  <si>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</si>
  <si>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</si>
  <si>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</si>
  <si>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</si>
  <si>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</si>
  <si>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</si>
  <si>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</si>
  <si>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</si>
  <si>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</si>
  <si>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</si>
  <si>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</si>
  <si>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</si>
  <si>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</si>
  <si>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</si>
  <si>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</si>
  <si>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</si>
  <si>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</si>
  <si>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</si>
  <si>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</si>
  <si>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</si>
  <si>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</si>
  <si>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</si>
  <si>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</si>
  <si>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</si>
  <si>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</si>
  <si>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</si>
  <si>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</si>
  <si>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</si>
  <si>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</si>
  <si>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</si>
  <si>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</si>
  <si>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</si>
  <si>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</si>
  <si>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</si>
  <si>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</si>
  <si>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</si>
  <si>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</si>
  <si>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</si>
  <si>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</si>
  <si>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</si>
  <si>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</si>
  <si>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</si>
  <si>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</si>
  <si>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</si>
  <si>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</si>
  <si>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</si>
  <si>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</si>
  <si>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</si>
  <si>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</si>
  <si>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</si>
  <si>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</si>
  <si>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</si>
  <si>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</si>
  <si>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</si>
  <si>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</si>
  <si>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</si>
  <si>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</si>
  <si>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</si>
  <si>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</si>
  <si>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</si>
  <si>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</si>
  <si>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</si>
  <si>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</si>
  <si>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</si>
  <si>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</si>
  <si>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</si>
  <si>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</si>
  <si>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</si>
  <si>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</si>
  <si>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</si>
  <si>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</si>
  <si>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</si>
  <si>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</si>
  <si>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</si>
  <si>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</si>
  <si>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</si>
  <si>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</si>
  <si>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</si>
  <si>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</si>
  <si>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</si>
  <si>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</si>
  <si>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</si>
  <si>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</si>
  <si>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</si>
  <si>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</si>
  <si>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</si>
  <si>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</si>
  <si>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</si>
  <si>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</si>
  <si>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</si>
  <si>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</si>
  <si>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</si>
  <si>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</si>
  <si>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</si>
  <si>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</si>
  <si>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</si>
  <si>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</si>
  <si>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</si>
  <si>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</si>
  <si>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</si>
  <si>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</si>
  <si>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</si>
  <si>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</si>
  <si>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</si>
  <si>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</si>
  <si>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</si>
  <si>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</si>
  <si>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</si>
  <si>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</si>
  <si>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</si>
  <si>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</si>
  <si>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</si>
  <si>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</si>
  <si>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</si>
  <si>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</si>
  <si>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</si>
  <si>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</si>
  <si>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</si>
  <si>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</si>
  <si>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</si>
  <si>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</si>
  <si>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</si>
  <si>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</si>
  <si>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</si>
  <si>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</si>
  <si>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</si>
  <si>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</si>
  <si>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</si>
  <si>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</si>
  <si>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</si>
  <si>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</si>
  <si>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</si>
  <si>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</si>
  <si>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</si>
  <si>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</si>
  <si>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</si>
  <si>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</si>
  <si>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</si>
  <si>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</si>
  <si>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</si>
  <si>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</si>
  <si>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</si>
  <si>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</si>
  <si>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</si>
  <si>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</si>
  <si>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</si>
  <si>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</si>
  <si>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</si>
  <si>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</si>
  <si>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</si>
  <si>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</si>
  <si>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</si>
  <si>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</si>
  <si>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</si>
  <si>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</si>
  <si>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</si>
  <si>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</si>
  <si>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</si>
  <si>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</si>
  <si>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</si>
  <si>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</si>
  <si>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</si>
  <si>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</si>
  <si>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</si>
  <si>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</si>
  <si>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</si>
  <si>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</si>
  <si>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</si>
  <si>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</si>
  <si>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</si>
  <si>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</si>
  <si>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</si>
  <si>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</si>
  <si>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</si>
  <si>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</si>
  <si>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</si>
  <si>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</si>
  <si>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</si>
  <si>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</si>
  <si>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</si>
  <si>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</si>
  <si>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</si>
  <si>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</si>
  <si>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</si>
  <si>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</si>
  <si>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</si>
  <si>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</si>
  <si>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</si>
  <si>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</si>
  <si>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</si>
  <si>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</si>
  <si>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</si>
  <si>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</si>
  <si>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</si>
  <si>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</si>
  <si>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</si>
  <si>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</si>
  <si>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</si>
  <si>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</si>
  <si>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</si>
  <si>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</si>
  <si>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</si>
  <si>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</si>
  <si>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</si>
  <si>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</si>
  <si>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</si>
  <si>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</si>
  <si>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</si>
  <si>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</si>
  <si>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</si>
  <si>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</si>
  <si>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</si>
  <si>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</si>
  <si>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</si>
  <si>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</si>
  <si>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</si>
  <si>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</si>
  <si>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</si>
  <si>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</si>
  <si>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</si>
  <si>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</si>
  <si>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</si>
  <si>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</si>
  <si>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</si>
  <si>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</si>
  <si>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</si>
  <si>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</si>
  <si>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</si>
  <si>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</si>
  <si>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</si>
  <si>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</si>
  <si>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</si>
  <si>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</si>
  <si>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</si>
  <si>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</si>
  <si>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</si>
  <si>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</si>
  <si>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</si>
  <si>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</si>
  <si>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</si>
  <si>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</si>
  <si>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</si>
  <si>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</si>
  <si>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</si>
  <si>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</si>
  <si>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</si>
  <si>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</si>
  <si>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</si>
  <si>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</si>
  <si>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</si>
  <si>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</si>
  <si>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</si>
  <si>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</si>
  <si>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</si>
  <si>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</si>
  <si>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</si>
  <si>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</si>
  <si>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</si>
  <si>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</si>
  <si>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</si>
  <si>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</si>
  <si>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</si>
  <si>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</si>
  <si>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</si>
  <si>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</si>
  <si>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</si>
  <si>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</si>
  <si>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</si>
  <si>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</si>
  <si>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</si>
  <si>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</si>
  <si>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</si>
  <si>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</si>
  <si>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</si>
  <si>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</si>
  <si>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</si>
  <si>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</si>
  <si>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</si>
  <si>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</si>
  <si>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</si>
  <si>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</si>
  <si>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</si>
  <si>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</si>
  <si>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</si>
  <si>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</si>
  <si>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</si>
  <si>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</si>
  <si>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</si>
  <si>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</si>
  <si>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</si>
  <si>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</si>
  <si>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</si>
  <si>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</si>
  <si>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</si>
  <si>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</si>
  <si>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</si>
  <si>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</si>
  <si>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</si>
  <si>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</si>
  <si>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</si>
  <si>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</si>
  <si>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</si>
  <si>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</si>
  <si>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</si>
  <si>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</si>
  <si>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</si>
  <si>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</si>
  <si>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</si>
  <si>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</si>
  <si>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</si>
  <si>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</si>
  <si>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</si>
  <si>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</si>
  <si>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</si>
  <si>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</si>
  <si>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</si>
  <si>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</si>
  <si>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</si>
  <si>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</si>
  <si>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</si>
  <si>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</si>
  <si>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</si>
  <si>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</si>
  <si>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</si>
  <si>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</si>
  <si>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</si>
  <si>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</si>
  <si>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</si>
  <si>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</si>
  <si>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</si>
  <si>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</si>
  <si>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</si>
  <si>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</si>
  <si>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</si>
  <si>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</si>
  <si>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</si>
  <si>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</si>
  <si>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</si>
  <si>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</si>
  <si>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</si>
  <si>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</si>
  <si>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</si>
  <si>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</si>
  <si>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</si>
  <si>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</si>
  <si>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</si>
  <si>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</si>
  <si>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</si>
  <si>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</si>
  <si>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</si>
  <si>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</si>
  <si>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</si>
  <si>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</si>
  <si>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</si>
  <si>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</si>
  <si>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</si>
  <si>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</si>
  <si>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</si>
  <si>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</si>
  <si>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</si>
  <si>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</si>
  <si>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</si>
  <si>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</si>
  <si>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</si>
  <si>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</si>
  <si>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</si>
  <si>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</si>
  <si>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</si>
  <si>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</si>
  <si>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</si>
  <si>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</si>
  <si>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</si>
  <si>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</si>
  <si>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</si>
  <si>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</si>
  <si>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</si>
  <si>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</si>
  <si>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</si>
  <si>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</si>
  <si>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</si>
  <si>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</si>
  <si>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</si>
  <si>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</si>
  <si>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</si>
  <si>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</si>
  <si>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</si>
  <si>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</si>
  <si>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</si>
  <si>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</si>
  <si>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</si>
  <si>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</si>
  <si>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</si>
  <si>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</si>
  <si>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</si>
  <si>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</si>
  <si>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</si>
  <si>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</si>
  <si>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</si>
  <si>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</si>
  <si>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</si>
  <si>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</si>
  <si>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</si>
  <si>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</si>
  <si>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</si>
  <si>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</si>
  <si>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</si>
  <si>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</si>
  <si>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</si>
  <si>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</si>
  <si>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</si>
  <si>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</si>
  <si>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</si>
  <si>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</si>
  <si>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</si>
  <si>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</si>
  <si>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</si>
  <si>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</si>
  <si>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</si>
  <si>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</si>
  <si>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</si>
  <si>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</si>
  <si>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</si>
  <si>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</si>
  <si>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</si>
  <si>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</si>
  <si>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</si>
  <si>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</si>
  <si>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</si>
  <si>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</si>
  <si>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</si>
  <si>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</si>
  <si>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</si>
  <si>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</si>
  <si>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</si>
  <si>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</si>
  <si>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</si>
  <si>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</si>
  <si>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</si>
  <si>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</si>
  <si>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</si>
  <si>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</si>
  <si>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</si>
  <si>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</si>
  <si>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</si>
  <si>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</si>
  <si>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</si>
  <si>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</si>
  <si>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</si>
  <si>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</si>
  <si>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</si>
  <si>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</si>
  <si>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</si>
  <si>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</si>
  <si>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</si>
  <si>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</si>
  <si>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</si>
  <si>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</si>
  <si>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</si>
  <si>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</si>
  <si>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</si>
  <si>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</si>
  <si>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</si>
  <si>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</si>
  <si>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</si>
  <si>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</si>
  <si>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</si>
  <si>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</si>
  <si>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</si>
  <si>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</si>
  <si>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</si>
  <si>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</si>
  <si>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</si>
  <si>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</si>
  <si>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</si>
  <si>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</si>
  <si>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</si>
  <si>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</si>
  <si>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</si>
  <si>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</si>
  <si>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</si>
  <si>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</si>
  <si>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</si>
  <si>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</si>
  <si>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</si>
  <si>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</si>
  <si>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</si>
  <si>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</si>
  <si>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</si>
  <si>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</si>
  <si>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</si>
  <si>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</si>
  <si>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</si>
  <si>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</si>
  <si>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</si>
  <si>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</si>
  <si>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</si>
  <si>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</si>
  <si>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</si>
  <si>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</si>
  <si>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</si>
  <si>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</si>
  <si>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</si>
  <si>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</si>
  <si>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</si>
  <si>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</si>
  <si>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</si>
  <si>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</si>
  <si>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</si>
  <si>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</si>
  <si>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</si>
  <si>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</si>
  <si>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</si>
  <si>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</si>
  <si>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</si>
  <si>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</si>
  <si>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</si>
  <si>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</si>
  <si>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</si>
  <si>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</si>
  <si>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</si>
  <si>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</si>
  <si>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</si>
  <si>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</si>
  <si>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</si>
  <si>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</si>
  <si>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</si>
  <si>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</si>
  <si>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</si>
  <si>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</si>
  <si>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</si>
  <si>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</si>
  <si>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</si>
  <si>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</si>
  <si>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</si>
  <si>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</si>
  <si>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</si>
  <si>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</si>
  <si>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</si>
  <si>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</si>
  <si>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</si>
  <si>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</si>
  <si>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</si>
  <si>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</si>
  <si>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</si>
  <si>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</si>
  <si>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</si>
  <si>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</si>
  <si>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</si>
  <si>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</si>
  <si>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</si>
  <si>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</si>
  <si>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</si>
  <si>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</si>
  <si>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</si>
  <si>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</si>
  <si>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</si>
  <si>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</si>
  <si>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</si>
  <si>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</si>
  <si>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</si>
  <si>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</si>
  <si>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</si>
  <si>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</si>
  <si>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</si>
  <si>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</si>
  <si>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</si>
  <si>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</si>
  <si>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</si>
  <si>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</si>
  <si>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</si>
  <si>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</si>
  <si>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</si>
  <si>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</si>
  <si>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</si>
  <si>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</si>
  <si>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</si>
  <si>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</si>
  <si>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</si>
  <si>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</si>
  <si>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</si>
  <si>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</si>
  <si>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</si>
  <si>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</si>
  <si>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</si>
  <si>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</si>
  <si>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</si>
  <si>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</si>
  <si>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</si>
  <si>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</si>
  <si>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</si>
  <si>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</si>
  <si>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</si>
  <si>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</si>
  <si>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</si>
  <si>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</si>
  <si>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</si>
  <si>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</si>
  <si>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</si>
  <si>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</si>
  <si>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</si>
  <si>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</si>
  <si>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</si>
  <si>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</si>
  <si>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</si>
  <si>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</si>
  <si>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</si>
  <si>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</si>
  <si>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</si>
  <si>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</si>
  <si>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</si>
  <si>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</si>
  <si>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</si>
  <si>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</si>
  <si>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</si>
  <si>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</si>
  <si>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</si>
  <si>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</si>
  <si>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</si>
  <si>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</si>
  <si>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</si>
  <si>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</si>
  <si>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</si>
  <si>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</si>
  <si>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</si>
  <si>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</si>
  <si>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</si>
  <si>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</si>
  <si>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</si>
  <si>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</si>
  <si>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</si>
  <si>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</si>
  <si>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</si>
  <si>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</si>
  <si>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</si>
  <si>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</si>
  <si>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</si>
  <si>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</si>
  <si>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</si>
  <si>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</si>
  <si>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</si>
  <si>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</si>
  <si>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</si>
  <si>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</si>
  <si>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</si>
  <si>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</si>
  <si>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</si>
  <si>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</si>
  <si>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</si>
  <si>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</si>
  <si>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</si>
  <si>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</si>
  <si>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</si>
  <si>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</si>
  <si>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</si>
  <si>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</si>
  <si>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</si>
  <si>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</si>
  <si>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</si>
  <si>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</si>
  <si>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</si>
  <si>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</si>
  <si>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</si>
  <si>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</si>
  <si>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</si>
  <si>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</si>
  <si>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</si>
  <si>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</si>
  <si>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</si>
  <si>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</si>
  <si>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</si>
  <si>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</si>
  <si>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</si>
  <si>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</si>
  <si>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</si>
  <si>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</si>
  <si>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</si>
  <si>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</si>
  <si>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</si>
  <si>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</si>
  <si>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</si>
  <si>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</si>
  <si>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</si>
  <si>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</si>
  <si>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</si>
  <si>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</si>
  <si>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</si>
  <si>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</si>
  <si>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</si>
  <si>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</si>
  <si>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</si>
  <si>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</si>
  <si>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</si>
  <si>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</si>
  <si>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</si>
  <si>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</si>
  <si>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</si>
  <si>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</si>
  <si>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</si>
  <si>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</si>
  <si>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</si>
  <si>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</si>
  <si>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</si>
  <si>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</si>
  <si>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</si>
  <si>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</si>
  <si>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</si>
  <si>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</si>
  <si>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</si>
  <si>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</si>
  <si>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</si>
  <si>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</si>
  <si>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</si>
  <si>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</si>
  <si>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</si>
  <si>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</si>
  <si>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</si>
  <si>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</si>
  <si>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</si>
  <si>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</si>
  <si>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</si>
  <si>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</si>
  <si>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</si>
  <si>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</si>
  <si>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</si>
  <si>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</si>
  <si>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</si>
  <si>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</si>
  <si>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</si>
  <si>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</si>
  <si>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</si>
  <si>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</si>
  <si>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</si>
  <si>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</si>
  <si>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</si>
  <si>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</si>
  <si>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</si>
  <si>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</si>
  <si>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</si>
  <si>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</si>
  <si>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</si>
  <si>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</si>
  <si>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</si>
  <si>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</si>
  <si>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</si>
  <si>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</si>
  <si>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</si>
  <si>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</si>
  <si>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</si>
  <si>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</si>
  <si>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</si>
  <si>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</si>
  <si>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</si>
  <si>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</si>
  <si>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</si>
  <si>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</si>
  <si>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</si>
  <si>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</si>
  <si>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</si>
  <si>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</si>
  <si>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</si>
  <si>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</si>
  <si>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</si>
  <si>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</si>
  <si>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</si>
  <si>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</si>
  <si>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</si>
  <si>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</si>
  <si>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</si>
  <si>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</si>
  <si>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</si>
  <si>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</si>
  <si>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</si>
  <si>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</si>
  <si>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</si>
  <si>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</si>
  <si>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</si>
  <si>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</si>
  <si>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</si>
  <si>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</si>
  <si>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</si>
  <si>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</si>
  <si>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</si>
  <si>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</si>
  <si>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</si>
  <si>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</si>
  <si>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</si>
  <si>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</si>
  <si>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</si>
  <si>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</si>
  <si>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</si>
  <si>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</si>
  <si>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</si>
  <si>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</si>
  <si>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</si>
  <si>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</si>
  <si>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</si>
  <si>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</si>
  <si>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</si>
  <si>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</si>
  <si>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</si>
  <si>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</si>
  <si>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</si>
  <si>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</si>
  <si>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</si>
  <si>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</si>
  <si>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</si>
  <si>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</si>
  <si>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</si>
  <si>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</si>
  <si>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</si>
  <si>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</si>
  <si>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</si>
  <si>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</si>
  <si>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</si>
  <si>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</si>
  <si>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</si>
  <si>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</si>
  <si>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</si>
  <si>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</si>
  <si>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</si>
  <si>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</si>
  <si>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</si>
  <si>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</si>
  <si>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</si>
  <si>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</si>
  <si>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</si>
  <si>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</si>
  <si>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</si>
  <si>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</si>
  <si>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</si>
  <si>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</si>
  <si>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</si>
  <si>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</si>
  <si>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</si>
  <si>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</si>
  <si>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</si>
  <si>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</si>
  <si>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</si>
  <si>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</si>
  <si>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</si>
  <si>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</si>
  <si>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</si>
  <si>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</si>
  <si>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</si>
  <si>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</si>
  <si>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</si>
  <si>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</si>
  <si>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</si>
  <si>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</si>
  <si>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</si>
  <si>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</si>
  <si>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</si>
  <si>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</si>
  <si>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</si>
  <si>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</si>
  <si>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</si>
  <si>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</si>
  <si>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</si>
  <si>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</si>
  <si>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</si>
  <si>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</si>
  <si>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</si>
  <si>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</si>
  <si>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</si>
  <si>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</si>
  <si>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</si>
  <si>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</si>
  <si>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</si>
  <si>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</si>
  <si>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</si>
  <si>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</si>
  <si>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</si>
  <si>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</si>
  <si>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</si>
  <si>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</si>
  <si>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</si>
  <si>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</si>
  <si>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</si>
  <si>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</si>
  <si>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</si>
  <si>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</si>
  <si>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</si>
  <si>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</si>
  <si>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</si>
  <si>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</si>
  <si>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</si>
  <si>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</si>
  <si>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</si>
  <si>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</si>
  <si>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</si>
  <si>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</si>
  <si>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</si>
  <si>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</si>
  <si>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</si>
  <si>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</si>
  <si>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</si>
  <si>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</si>
  <si>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</si>
  <si>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</si>
  <si>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</si>
  <si>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</si>
  <si>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</si>
  <si>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</si>
  <si>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</si>
  <si>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</si>
  <si>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</si>
  <si>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</si>
  <si>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</si>
  <si>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</si>
  <si>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</si>
  <si>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</si>
  <si>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</si>
  <si>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</si>
  <si>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</si>
  <si>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</si>
  <si>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</si>
  <si>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</si>
  <si>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</si>
  <si>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</si>
  <si>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</si>
  <si>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</si>
  <si>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</si>
  <si>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</si>
  <si>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</si>
  <si>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</si>
  <si>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</si>
  <si>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</si>
  <si>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</si>
  <si>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</si>
  <si>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</si>
  <si>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</si>
  <si>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</si>
  <si>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</si>
  <si>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</si>
  <si>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</si>
  <si>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</si>
  <si>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</si>
  <si>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</si>
  <si>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</si>
  <si>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</si>
  <si>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</si>
  <si>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</si>
  <si>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</si>
  <si>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</si>
  <si>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</si>
  <si>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</si>
  <si>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</si>
  <si>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</si>
  <si>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</si>
  <si>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</si>
  <si>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</si>
  <si>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</si>
  <si>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</si>
  <si>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</si>
  <si>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</si>
  <si>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</si>
  <si>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</si>
  <si>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</si>
  <si>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</si>
  <si>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</si>
  <si>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</si>
  <si>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</si>
  <si>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</si>
  <si>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</si>
  <si>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</si>
  <si>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</si>
  <si>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</si>
  <si>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</si>
  <si>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</si>
  <si>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</si>
  <si>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</si>
  <si>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</si>
  <si>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</si>
  <si>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</si>
  <si>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</si>
  <si>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</si>
  <si>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</si>
  <si>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</si>
  <si>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</si>
  <si>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</si>
  <si>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</si>
  <si>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</si>
  <si>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</si>
  <si>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</si>
  <si>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</si>
  <si>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</si>
  <si>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</si>
  <si>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</si>
  <si>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</si>
  <si>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</si>
  <si>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</si>
  <si>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</si>
  <si>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</si>
  <si>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</si>
  <si>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</si>
  <si>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</si>
  <si>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</si>
  <si>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</si>
  <si>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</si>
  <si>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</si>
  <si>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</si>
  <si>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</si>
  <si>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</si>
  <si>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</si>
  <si>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</si>
  <si>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</si>
  <si>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</si>
  <si>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</si>
  <si>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</si>
  <si>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</si>
  <si>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</si>
  <si>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</si>
  <si>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</si>
  <si>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</si>
  <si>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</si>
  <si>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</si>
  <si>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</si>
  <si>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</si>
  <si>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</si>
  <si>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</si>
  <si>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</si>
  <si>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</si>
  <si>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</si>
  <si>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</si>
  <si>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</si>
  <si>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</si>
  <si>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</si>
  <si>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</si>
  <si>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</si>
  <si>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</si>
  <si>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</si>
  <si>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</si>
  <si>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</si>
  <si>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</si>
  <si>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</si>
  <si>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</si>
  <si>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</si>
  <si>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</si>
  <si>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</si>
  <si>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</si>
  <si>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</si>
  <si>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</si>
  <si>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</si>
  <si>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</si>
  <si>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</si>
  <si>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</si>
  <si>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</si>
  <si>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</si>
  <si>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</si>
  <si>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</si>
  <si>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</si>
  <si>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</si>
  <si>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</si>
  <si>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</si>
  <si>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</si>
  <si>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</si>
  <si>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</si>
  <si>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</si>
  <si>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</si>
  <si>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</si>
  <si>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</si>
  <si>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</si>
  <si>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</si>
  <si>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</si>
  <si>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</si>
  <si>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</si>
  <si>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</si>
  <si>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</si>
  <si>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</si>
  <si>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</si>
  <si>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</si>
  <si>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</si>
  <si>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</si>
  <si>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</si>
  <si>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</si>
  <si>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</si>
  <si>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</si>
  <si>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</si>
  <si>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</si>
  <si>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</si>
  <si>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</si>
  <si>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</si>
  <si>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</si>
  <si>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</si>
  <si>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</si>
  <si>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</si>
  <si>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</si>
  <si>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</si>
  <si>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</si>
  <si>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</si>
  <si>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</si>
  <si>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</si>
  <si>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</si>
  <si>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</si>
  <si>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</si>
  <si>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</si>
  <si>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</si>
  <si>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</si>
  <si>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</si>
  <si>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</si>
  <si>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</si>
  <si>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</si>
  <si>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</si>
  <si>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</si>
  <si>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</si>
  <si>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</si>
  <si>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</si>
  <si>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</si>
  <si>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</si>
  <si>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</si>
  <si>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</si>
  <si>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</si>
  <si>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</si>
  <si>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</si>
  <si>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</si>
  <si>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</si>
  <si>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</si>
  <si>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</si>
  <si>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</si>
  <si>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</si>
  <si>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</si>
  <si>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</si>
  <si>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</si>
  <si>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</si>
  <si>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</si>
  <si>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</si>
  <si>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</si>
  <si>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</si>
  <si>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</si>
  <si>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</si>
  <si>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</si>
  <si>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</si>
  <si>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</si>
  <si>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</si>
  <si>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</si>
  <si>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</si>
  <si>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</si>
  <si>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</si>
  <si>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</si>
  <si>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</si>
  <si>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</si>
  <si>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</si>
  <si>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</si>
  <si>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</si>
  <si>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</si>
  <si>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</si>
  <si>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</si>
  <si>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</si>
  <si>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</si>
  <si>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</si>
  <si>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</si>
  <si>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</si>
  <si>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</si>
  <si>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</si>
  <si>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</si>
  <si>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</si>
  <si>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</si>
  <si>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</si>
  <si>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</si>
  <si>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</si>
  <si>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</si>
  <si>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</si>
  <si>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</si>
  <si>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</si>
  <si>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</si>
  <si>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</si>
  <si>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</si>
  <si>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</si>
  <si>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</si>
  <si>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</si>
  <si>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</si>
  <si>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</si>
  <si>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</si>
  <si>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</si>
  <si>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</si>
  <si>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</si>
  <si>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</si>
  <si>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</si>
  <si>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</si>
  <si>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</si>
  <si>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</si>
  <si>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</si>
  <si>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</si>
  <si>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</si>
  <si>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</si>
  <si>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</si>
  <si>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</si>
  <si>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</si>
  <si>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</si>
  <si>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</si>
  <si>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</si>
  <si>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</si>
  <si>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</si>
  <si>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</si>
  <si>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</si>
  <si>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</si>
  <si>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</si>
  <si>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</si>
  <si>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</si>
  <si>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</si>
  <si>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</si>
  <si>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</si>
  <si>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</si>
  <si>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</si>
  <si>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</si>
  <si>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</si>
  <si>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</si>
  <si>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</si>
  <si>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</si>
  <si>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</si>
  <si>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</si>
  <si>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</si>
  <si>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</si>
  <si>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</si>
  <si>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</si>
  <si>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</si>
  <si>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</si>
  <si>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</si>
  <si>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</si>
  <si>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</si>
  <si>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</si>
  <si>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</si>
  <si>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</si>
  <si>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</si>
  <si>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</si>
  <si>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</si>
  <si>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</si>
  <si>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</si>
  <si>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</si>
  <si>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</si>
  <si>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</si>
  <si>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</si>
  <si>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</si>
  <si>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</si>
  <si>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</si>
  <si>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</si>
  <si>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</si>
  <si>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</si>
  <si>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</si>
  <si>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</si>
  <si>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</si>
  <si>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</si>
  <si>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</si>
  <si>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</si>
  <si>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</si>
  <si>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</si>
  <si>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</si>
  <si>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</si>
  <si>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</si>
  <si>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</si>
  <si>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</si>
  <si>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</si>
  <si>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</si>
  <si>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</si>
  <si>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</si>
  <si>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</si>
  <si>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</si>
  <si>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</si>
  <si>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</si>
  <si>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</si>
  <si>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</si>
  <si>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</si>
  <si>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</si>
  <si>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</si>
  <si>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</si>
  <si>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</si>
  <si>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</si>
  <si>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</si>
  <si>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</si>
  <si>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</si>
  <si>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</si>
  <si>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</si>
  <si>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</si>
  <si>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</si>
  <si>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</si>
  <si>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</si>
  <si>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</si>
  <si>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</si>
  <si>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</si>
  <si>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</si>
  <si>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</si>
  <si>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</si>
  <si>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</si>
  <si>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</si>
  <si>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</si>
  <si>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</si>
  <si>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</si>
  <si>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</si>
  <si>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</si>
  <si>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</si>
  <si>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</si>
  <si>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</si>
  <si>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</si>
  <si>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</si>
  <si>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</si>
  <si>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</si>
  <si>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</si>
  <si>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</si>
  <si>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</si>
  <si>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</si>
  <si>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</si>
  <si>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</si>
  <si>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</si>
  <si>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</si>
  <si>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</si>
  <si>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</si>
  <si>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</si>
  <si>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</si>
  <si>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</si>
  <si>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</si>
  <si>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</si>
  <si>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</si>
  <si>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</si>
  <si>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</si>
  <si>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</si>
  <si>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</si>
  <si>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</si>
  <si>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</si>
  <si>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</si>
  <si>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</si>
  <si>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</si>
  <si>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</si>
  <si>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</si>
  <si>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</si>
  <si>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</si>
  <si>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</si>
  <si>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</si>
  <si>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</si>
  <si>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</si>
  <si>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</si>
  <si>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</si>
  <si>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</si>
  <si>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</si>
  <si>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</si>
  <si>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</si>
  <si>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</si>
  <si>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</si>
  <si>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</si>
  <si>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</si>
  <si>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</si>
  <si>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</si>
  <si>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</si>
  <si>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</si>
  <si>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</si>
  <si>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</si>
  <si>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</si>
  <si>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</si>
  <si>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</si>
  <si>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</si>
  <si>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</si>
  <si>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</si>
  <si>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</si>
  <si>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</si>
  <si>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</si>
  <si>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</si>
  <si>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</si>
  <si>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</si>
  <si>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</si>
  <si>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</si>
  <si>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</si>
  <si>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</si>
  <si>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</si>
  <si>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</si>
  <si>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</si>
  <si>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</si>
  <si>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</si>
  <si>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</si>
  <si>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</si>
  <si>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</si>
  <si>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</si>
  <si>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</si>
  <si>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</si>
  <si>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</si>
  <si>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</si>
  <si>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</si>
  <si>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</si>
  <si>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</si>
  <si>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</si>
  <si>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</si>
  <si>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</si>
  <si>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</si>
  <si>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</si>
  <si>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</si>
  <si>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</si>
  <si>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</si>
  <si>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</si>
  <si>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</si>
  <si>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</si>
  <si>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</si>
  <si>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</si>
  <si>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</si>
  <si>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</si>
  <si>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</si>
  <si>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</si>
  <si>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</si>
  <si>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</si>
  <si>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</si>
  <si>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</si>
  <si>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</si>
  <si>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</si>
  <si>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</si>
  <si>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</si>
  <si>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</si>
  <si>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</si>
  <si>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</si>
  <si>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</si>
  <si>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</si>
  <si>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</si>
  <si>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</si>
  <si>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</si>
  <si>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</si>
  <si>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</si>
  <si>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</si>
  <si>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</si>
  <si>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</si>
  <si>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</si>
  <si>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</si>
  <si>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</si>
  <si>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</si>
  <si>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</si>
  <si>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</si>
  <si>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</si>
  <si>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</si>
  <si>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</si>
  <si>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</si>
  <si>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</si>
  <si>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</si>
  <si>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</si>
  <si>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</si>
  <si>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</si>
  <si>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</si>
  <si>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</si>
  <si>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</si>
  <si>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</si>
  <si>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</si>
  <si>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</si>
  <si>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</si>
  <si>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</si>
  <si>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</si>
  <si>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</si>
  <si>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</si>
  <si>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</si>
  <si>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</si>
  <si>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</si>
  <si>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</si>
  <si>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</si>
  <si>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</si>
  <si>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</si>
  <si>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</si>
  <si>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</si>
  <si>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</si>
  <si>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</si>
  <si>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</si>
  <si>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</si>
  <si>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</si>
  <si>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</si>
  <si>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</si>
  <si>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</si>
  <si>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</si>
  <si>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</si>
  <si>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</si>
  <si>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</si>
  <si>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</si>
  <si>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</si>
  <si>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</si>
  <si>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</si>
  <si>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</si>
  <si>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</si>
  <si>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</si>
  <si>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</si>
  <si>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</si>
  <si>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</si>
  <si>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</si>
  <si>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</si>
  <si>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</si>
  <si>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</si>
  <si>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</si>
  <si>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</si>
  <si>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</si>
  <si>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</si>
  <si>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</si>
  <si>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</si>
  <si>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</si>
  <si>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</si>
  <si>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</si>
  <si>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</si>
  <si>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</si>
  <si>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</si>
  <si>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</si>
  <si>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</si>
  <si>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</si>
  <si>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</si>
  <si>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</si>
  <si>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</si>
  <si>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</si>
  <si>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</si>
  <si>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</si>
  <si>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</si>
  <si>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</si>
  <si>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</si>
  <si>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</si>
  <si>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</si>
  <si>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</si>
  <si>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</si>
  <si>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</si>
  <si>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</si>
  <si>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</si>
  <si>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</si>
  <si>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</si>
  <si>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</si>
  <si>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</si>
  <si>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</si>
  <si>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</si>
  <si>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</si>
  <si>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</si>
  <si>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</si>
  <si>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</si>
  <si>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</si>
  <si>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</si>
  <si>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</si>
  <si>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</si>
  <si>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</si>
  <si>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</si>
  <si>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</si>
  <si>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</si>
  <si>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</si>
  <si>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</si>
  <si>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</si>
  <si>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</si>
  <si>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</si>
  <si>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</si>
  <si>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</si>
  <si>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</si>
  <si>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</si>
  <si>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</si>
  <si>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</si>
  <si>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</si>
  <si>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</si>
  <si>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</si>
  <si>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</si>
  <si>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</si>
  <si>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</si>
  <si>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</si>
  <si>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</si>
  <si>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</si>
  <si>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</si>
  <si>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</si>
  <si>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</si>
  <si>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</si>
  <si>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</si>
  <si>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</si>
  <si>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</si>
  <si>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</si>
  <si>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</si>
  <si>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</si>
  <si>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</si>
  <si>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</si>
  <si>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</si>
  <si>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</si>
  <si>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</si>
  <si>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</si>
  <si>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</si>
  <si>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</si>
  <si>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</si>
  <si>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</si>
  <si>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</si>
  <si>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</si>
  <si>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</si>
  <si>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</si>
  <si>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</si>
  <si>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</si>
  <si>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</si>
  <si>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</si>
  <si>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</si>
  <si>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</si>
  <si>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</si>
  <si>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</si>
  <si>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</si>
  <si>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</si>
  <si>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</si>
  <si>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</si>
  <si>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</si>
  <si>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</si>
  <si>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</si>
  <si>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</si>
  <si>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</si>
  <si>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</si>
  <si>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</si>
  <si>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</si>
  <si>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</si>
  <si>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</si>
  <si>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</si>
  <si>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</si>
  <si>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</si>
  <si>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</si>
  <si>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</si>
  <si>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</si>
  <si>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</si>
  <si>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</si>
  <si>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</si>
  <si>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</si>
  <si>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</si>
  <si>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</si>
  <si>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</si>
  <si>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</si>
  <si>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</si>
  <si>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</si>
  <si>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</si>
  <si>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</si>
  <si>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</si>
  <si>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</si>
  <si>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</si>
  <si>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</si>
  <si>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</si>
  <si>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</si>
  <si>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</si>
  <si>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</si>
  <si>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</si>
  <si>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</si>
  <si>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</si>
  <si>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</si>
  <si>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</si>
  <si>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</si>
  <si>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</si>
  <si>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</si>
  <si>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</si>
  <si>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</si>
  <si>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</si>
  <si>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</si>
  <si>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</si>
  <si>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</si>
  <si>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</si>
  <si>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</si>
  <si>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</si>
  <si>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</si>
  <si>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</si>
  <si>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</si>
  <si>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</si>
  <si>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</si>
  <si>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</si>
  <si>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</si>
  <si>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</si>
  <si>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</si>
  <si>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</si>
  <si>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</si>
  <si>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</si>
  <si>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</si>
  <si>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</si>
  <si>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</si>
  <si>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</si>
  <si>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</si>
  <si>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</si>
  <si>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</si>
  <si>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</si>
  <si>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</si>
  <si>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</si>
  <si>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</si>
  <si>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</si>
  <si>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</si>
  <si>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</si>
  <si>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</si>
  <si>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</si>
  <si>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</si>
  <si>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</si>
  <si>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</si>
  <si>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</si>
  <si>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</si>
  <si>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</si>
  <si>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</si>
  <si>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</si>
  <si>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</si>
  <si>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</si>
  <si>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</si>
  <si>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</si>
  <si>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</si>
  <si>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</si>
  <si>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</si>
  <si>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</si>
  <si>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</si>
  <si>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</si>
  <si>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</si>
  <si>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</si>
  <si>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</si>
  <si>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</si>
  <si>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</si>
  <si>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</si>
  <si>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</si>
  <si>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</si>
  <si>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</si>
  <si>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</si>
  <si>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</si>
  <si>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</si>
  <si>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</si>
  <si>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</si>
  <si>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</si>
  <si>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</si>
  <si>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</si>
  <si>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</si>
  <si>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</si>
  <si>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</si>
  <si>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</si>
  <si>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</si>
  <si>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</si>
  <si>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</si>
  <si>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</si>
  <si>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</si>
  <si>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</si>
  <si>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</si>
  <si>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</si>
  <si>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</si>
  <si>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</si>
  <si>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</si>
  <si>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</si>
  <si>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</si>
  <si>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</si>
  <si>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</si>
  <si>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</si>
  <si>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</si>
  <si>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</si>
  <si>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</si>
  <si>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</si>
  <si>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</si>
  <si>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</si>
  <si>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</si>
  <si>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</si>
  <si>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</si>
  <si>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</si>
  <si>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</si>
  <si>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</si>
  <si>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</si>
  <si>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</si>
  <si>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</si>
  <si>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</si>
  <si>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</si>
  <si>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</si>
  <si>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</si>
  <si>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</si>
  <si>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</si>
  <si>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</si>
  <si>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</si>
  <si>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</si>
  <si>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</si>
  <si>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</si>
  <si>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</si>
  <si>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</si>
  <si>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</si>
  <si>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</si>
  <si>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</si>
  <si>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</si>
  <si>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</si>
  <si>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</si>
  <si>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</si>
  <si>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</si>
  <si>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</si>
  <si>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</si>
  <si>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</si>
  <si>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</si>
  <si>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</si>
  <si>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</si>
  <si>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</si>
  <si>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</si>
  <si>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</si>
  <si>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</si>
  <si>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</si>
  <si>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</si>
  <si>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</si>
  <si>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</si>
  <si>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</si>
  <si>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</si>
  <si>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</si>
  <si>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</si>
  <si>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</si>
  <si>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</si>
  <si>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</si>
  <si>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</si>
  <si>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</si>
  <si>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</si>
  <si>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</si>
  <si>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</si>
  <si>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</si>
  <si>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</si>
  <si>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</si>
  <si>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</si>
  <si>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</si>
  <si>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</si>
  <si>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</si>
  <si>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</si>
  <si>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</si>
  <si>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</si>
  <si>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</si>
  <si>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</si>
  <si>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</si>
  <si>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</si>
  <si>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</si>
  <si>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</si>
  <si>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</si>
  <si>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</si>
  <si>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</si>
  <si>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</si>
  <si>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</si>
  <si>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</si>
  <si>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</si>
  <si>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</si>
  <si>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</si>
  <si>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</si>
  <si>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</si>
  <si>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</si>
  <si>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</si>
  <si>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</si>
  <si>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</si>
  <si>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</si>
  <si>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</si>
  <si>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</si>
  <si>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</si>
  <si>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</si>
  <si>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</si>
  <si>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</si>
  <si>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</si>
  <si>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</si>
  <si>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</si>
  <si>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</si>
  <si>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</si>
  <si>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</si>
  <si>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</si>
  <si>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</si>
  <si>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</si>
  <si>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</si>
  <si>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</si>
  <si>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</si>
  <si>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</si>
  <si>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</si>
  <si>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</si>
  <si>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</si>
  <si>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</si>
  <si>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</si>
  <si>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</si>
  <si>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</si>
  <si>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</si>
  <si>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</si>
  <si>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</si>
  <si>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</si>
  <si>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</si>
  <si>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</si>
  <si>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</si>
  <si>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</si>
  <si>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</si>
  <si>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</si>
  <si>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</si>
  <si>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</si>
  <si>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</si>
  <si>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</si>
  <si>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</si>
  <si>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</si>
  <si>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</si>
  <si>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</si>
  <si>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</si>
  <si>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</si>
  <si>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</si>
  <si>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</si>
  <si>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</si>
  <si>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</si>
  <si>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</si>
  <si>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</si>
  <si>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</si>
  <si>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</si>
  <si>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</si>
  <si>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</si>
  <si>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</si>
  <si>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</si>
  <si>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</si>
  <si>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</si>
  <si>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</si>
  <si>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</si>
  <si>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</si>
  <si>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</si>
  <si>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</si>
  <si>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</si>
  <si>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</si>
  <si>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</si>
  <si>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</si>
  <si>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</si>
  <si>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</si>
  <si>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</si>
  <si>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</si>
  <si>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</si>
  <si>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</si>
  <si>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</si>
  <si>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</si>
  <si>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</si>
  <si>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</si>
  <si>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</si>
  <si>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</si>
  <si>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</si>
  <si>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</si>
  <si>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</si>
  <si>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</si>
  <si>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</si>
  <si>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</si>
  <si>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</si>
  <si>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</si>
  <si>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</si>
  <si>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</si>
  <si>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</si>
  <si>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</si>
  <si>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</si>
  <si>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</si>
  <si>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</si>
  <si>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</si>
  <si>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</si>
  <si>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</si>
  <si>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</si>
  <si>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</si>
  <si>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</si>
  <si>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</si>
  <si>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</si>
  <si>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</si>
  <si>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</si>
  <si>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</si>
  <si>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</si>
  <si>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</si>
  <si>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</si>
  <si>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</si>
  <si>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</si>
  <si>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</si>
  <si>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</si>
  <si>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</si>
  <si>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</si>
  <si>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</si>
  <si>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</si>
  <si>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</si>
  <si>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</si>
  <si>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</si>
  <si>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</si>
  <si>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</si>
  <si>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</si>
  <si>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</si>
  <si>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</si>
  <si>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</si>
  <si>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</si>
  <si>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</si>
  <si>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</si>
  <si>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</si>
  <si>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</si>
  <si>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</si>
  <si>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</si>
  <si>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</si>
  <si>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</si>
  <si>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</si>
  <si>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</si>
  <si>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</si>
  <si>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</si>
  <si>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</si>
  <si>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</si>
  <si>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</si>
  <si>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</si>
  <si>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</si>
  <si>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</si>
  <si>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</si>
  <si>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</si>
  <si>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</si>
  <si>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</si>
  <si>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</si>
  <si>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</si>
  <si>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</si>
  <si>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</si>
  <si>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</si>
  <si>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</si>
  <si>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</si>
  <si>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</si>
  <si>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</si>
  <si>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</si>
  <si>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</si>
  <si>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</si>
  <si>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</si>
  <si>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</si>
  <si>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</si>
  <si>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</si>
  <si>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</si>
  <si>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</si>
  <si>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</si>
  <si>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</si>
  <si>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</si>
  <si>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</si>
  <si>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</si>
  <si>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</si>
  <si>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</si>
  <si>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</si>
  <si>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</si>
  <si>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</si>
  <si>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</si>
  <si>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</si>
  <si>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</si>
  <si>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</si>
  <si>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</si>
  <si>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</si>
  <si>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</si>
  <si>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</si>
  <si>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</si>
  <si>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</si>
  <si>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</si>
  <si>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</si>
  <si>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</si>
  <si>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</si>
  <si>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</si>
  <si>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</si>
  <si>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</si>
  <si>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</si>
  <si>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</si>
  <si>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</si>
  <si>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</si>
  <si>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</si>
  <si>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</si>
  <si>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</si>
  <si>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</si>
  <si>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</si>
  <si>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</si>
  <si>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</si>
  <si>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</si>
  <si>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</si>
  <si>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</si>
  <si>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</si>
  <si>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</si>
  <si>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</si>
  <si>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</si>
  <si>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</si>
  <si>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</si>
  <si>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</si>
  <si>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</si>
  <si>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</si>
  <si>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</si>
  <si>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</si>
  <si>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</si>
  <si>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</si>
  <si>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</si>
  <si>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</si>
  <si>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</si>
  <si>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</si>
  <si>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</si>
  <si>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</si>
  <si>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</si>
  <si>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</si>
  <si>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</si>
  <si>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</si>
  <si>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</si>
  <si>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</si>
  <si>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</si>
  <si>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</si>
  <si>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</si>
  <si>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</si>
  <si>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</si>
  <si>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</si>
  <si>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</si>
  <si>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</si>
  <si>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</si>
  <si>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</si>
  <si>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</si>
  <si>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</si>
  <si>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</si>
  <si>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</si>
  <si>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</si>
  <si>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</si>
  <si>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</si>
  <si>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</si>
  <si>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</si>
  <si>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</si>
  <si>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</si>
  <si>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</si>
  <si>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</si>
  <si>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</si>
  <si>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</si>
  <si>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</si>
  <si>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</si>
  <si>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</si>
  <si>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</si>
  <si>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</si>
  <si>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</si>
  <si>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</si>
  <si>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</si>
  <si>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</si>
  <si>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</si>
  <si>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</si>
  <si>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</si>
  <si>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</si>
  <si>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</si>
  <si>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</si>
  <si>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</si>
  <si>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</si>
  <si>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</si>
  <si>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</si>
  <si>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</si>
  <si>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</si>
  <si>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</si>
  <si>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</si>
  <si>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</si>
  <si>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</si>
  <si>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</si>
  <si>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</si>
  <si>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</si>
  <si>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</si>
  <si>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</si>
  <si>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</si>
  <si>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</si>
  <si>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</si>
  <si>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</si>
  <si>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</si>
  <si>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</si>
  <si>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</si>
  <si>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</si>
  <si>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</si>
  <si>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</si>
  <si>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</si>
  <si>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</si>
  <si>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</si>
  <si>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</si>
  <si>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</si>
  <si>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</si>
  <si>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</si>
  <si>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</si>
  <si>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</si>
  <si>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</si>
  <si>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</si>
  <si>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</si>
  <si>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</si>
  <si>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</si>
  <si>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</si>
  <si>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</si>
  <si>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</si>
  <si>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</si>
  <si>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</si>
  <si>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</si>
  <si>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</si>
  <si>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</si>
  <si>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</si>
  <si>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</si>
  <si>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</si>
  <si>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</si>
  <si>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</si>
  <si>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</si>
  <si>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</si>
  <si>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</si>
  <si>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</si>
  <si>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</si>
  <si>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</si>
  <si>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</si>
  <si>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</si>
  <si>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</si>
  <si>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</si>
  <si>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</si>
  <si>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</si>
  <si>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</si>
  <si>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</si>
  <si>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</si>
  <si>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</si>
  <si>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</si>
  <si>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</si>
  <si>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</si>
  <si>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</si>
  <si>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</si>
  <si>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</si>
  <si>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</si>
  <si>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</si>
  <si>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</si>
  <si>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</si>
  <si>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</si>
  <si>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</si>
  <si>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</si>
  <si>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</si>
  <si>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</si>
  <si>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</si>
  <si>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</si>
  <si>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</si>
  <si>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</si>
  <si>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</si>
  <si>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</si>
  <si>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</si>
  <si>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</si>
  <si>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</si>
  <si>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</si>
  <si>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</si>
  <si>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</si>
  <si>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</si>
  <si>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</si>
  <si>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</si>
  <si>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</si>
  <si>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</si>
  <si>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</si>
  <si>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</si>
  <si>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</si>
  <si>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</si>
  <si>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</si>
  <si>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</si>
  <si>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</si>
  <si>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</si>
  <si>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</si>
  <si>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</si>
  <si>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</si>
  <si>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</si>
  <si>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</si>
  <si>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</si>
  <si>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</si>
  <si>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</si>
  <si>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</si>
  <si>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</si>
  <si>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</si>
  <si>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</si>
  <si>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</si>
  <si>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</si>
  <si>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</si>
  <si>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</si>
  <si>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</si>
  <si>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</si>
  <si>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</si>
  <si>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</si>
  <si>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</si>
  <si>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</si>
  <si>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</si>
  <si>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</si>
  <si>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</si>
  <si>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</si>
  <si>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</si>
  <si>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</si>
  <si>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</si>
  <si>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</si>
  <si>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</si>
  <si>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</si>
  <si>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</si>
  <si>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</si>
  <si>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</si>
  <si>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</si>
  <si>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</si>
  <si>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</si>
  <si>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</si>
  <si>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</si>
  <si>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</si>
  <si>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</si>
  <si>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</si>
  <si>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</si>
  <si>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</si>
  <si>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</si>
  <si>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</si>
  <si>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</si>
  <si>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</si>
  <si>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</si>
  <si>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</si>
  <si>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</si>
  <si>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</si>
  <si>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</si>
  <si>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</si>
  <si>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</si>
  <si>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</si>
  <si>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</si>
  <si>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</si>
  <si>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</si>
  <si>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</si>
  <si>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</si>
  <si>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</si>
  <si>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</si>
  <si>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</si>
  <si>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</si>
  <si>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</si>
  <si>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</si>
  <si>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</si>
  <si>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</si>
  <si>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</si>
  <si>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</si>
  <si>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</si>
  <si>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</si>
  <si>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</si>
  <si>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</si>
  <si>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</si>
  <si>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</si>
  <si>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</si>
  <si>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</si>
  <si>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</si>
  <si>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</si>
  <si>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</si>
  <si>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</si>
  <si>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</si>
  <si>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</si>
  <si>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</si>
  <si>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</si>
  <si>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</si>
  <si>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</si>
  <si>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</si>
  <si>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</si>
  <si>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</si>
  <si>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</si>
  <si>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</si>
  <si>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</si>
  <si>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</si>
  <si>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</si>
  <si>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</si>
  <si>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</si>
  <si>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</si>
  <si>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</si>
  <si>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</si>
  <si>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</si>
  <si>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</si>
  <si>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</si>
  <si>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</si>
  <si>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</si>
  <si>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</si>
  <si>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</si>
  <si>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</si>
  <si>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</si>
  <si>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</si>
  <si>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</si>
  <si>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</si>
  <si>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</si>
  <si>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</si>
  <si>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</si>
  <si>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</si>
  <si>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</si>
  <si>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</si>
  <si>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</si>
  <si>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</si>
  <si>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</si>
  <si>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</si>
  <si>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</si>
  <si>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</si>
  <si>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</si>
  <si>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</si>
  <si>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</si>
  <si>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</si>
  <si>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</si>
  <si>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</si>
  <si>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</si>
  <si>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</si>
  <si>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</si>
  <si>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</si>
  <si>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</si>
  <si>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</si>
  <si>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</si>
  <si>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</si>
  <si>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</si>
  <si>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</si>
  <si>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</si>
  <si>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</si>
  <si>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</si>
  <si>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</si>
  <si>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</si>
  <si>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</si>
  <si>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</si>
  <si>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</si>
  <si>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</si>
  <si>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</si>
  <si>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</si>
  <si>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</si>
  <si>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</si>
  <si>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</si>
  <si>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</si>
  <si>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</si>
  <si>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</si>
  <si>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</si>
  <si>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</si>
  <si>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</si>
  <si>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</si>
  <si>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</si>
  <si>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</si>
  <si>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</si>
  <si>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</si>
  <si>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</si>
  <si>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</si>
  <si>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</si>
  <si>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</si>
  <si>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</si>
  <si>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</si>
  <si>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</si>
  <si>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</si>
  <si>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</si>
  <si>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</si>
  <si>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</si>
  <si>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</si>
  <si>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</si>
  <si>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</si>
  <si>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</si>
  <si>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</si>
  <si>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</si>
  <si>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</si>
  <si>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</si>
  <si>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</si>
  <si>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</si>
  <si>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</si>
  <si>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</si>
  <si>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</si>
  <si>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</si>
  <si>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</si>
  <si>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</si>
  <si>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</si>
  <si>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</si>
  <si>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</si>
  <si>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</si>
  <si>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</si>
  <si>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</si>
  <si>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</si>
  <si>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</si>
  <si>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</si>
  <si>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</si>
  <si>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</si>
  <si>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</si>
  <si>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</si>
  <si>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</si>
  <si>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</si>
  <si>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</si>
  <si>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</si>
  <si>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</si>
  <si>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</si>
  <si>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</si>
  <si>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</si>
  <si>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</si>
  <si>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</si>
  <si>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</si>
  <si>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</si>
  <si>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</si>
  <si>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</si>
  <si>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</si>
  <si>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</si>
  <si>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</si>
  <si>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</si>
  <si>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</si>
  <si>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</si>
  <si>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</si>
  <si>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</si>
  <si>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</si>
  <si>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</si>
  <si>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</si>
  <si>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</si>
  <si>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</si>
  <si>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</si>
  <si>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</si>
  <si>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</si>
  <si>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</si>
  <si>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</si>
  <si>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</si>
  <si>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</si>
  <si>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</si>
  <si>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</si>
  <si>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</si>
  <si>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</si>
  <si>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</si>
  <si>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</si>
  <si>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</si>
  <si>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</si>
  <si>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</si>
  <si>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</si>
  <si>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</si>
  <si>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</si>
  <si>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</si>
  <si>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</si>
  <si>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</si>
  <si>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</si>
  <si>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</si>
  <si>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</si>
  <si>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</si>
  <si>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</si>
  <si>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</si>
  <si>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</si>
  <si>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</si>
  <si>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</si>
  <si>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</si>
  <si>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</si>
  <si>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</si>
  <si>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</si>
  <si>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</si>
  <si>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</si>
  <si>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</si>
  <si>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</si>
  <si>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</si>
  <si>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</si>
  <si>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</si>
  <si>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</si>
  <si>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</si>
  <si>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</si>
  <si>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</si>
  <si>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</si>
  <si>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</si>
  <si>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</si>
  <si>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</si>
  <si>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</si>
  <si>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</si>
  <si>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</si>
  <si>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</si>
  <si>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</si>
  <si>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</si>
  <si>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</si>
  <si>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</si>
  <si>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</si>
  <si>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</si>
  <si>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</si>
  <si>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</si>
  <si>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</si>
  <si>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</si>
  <si>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</si>
  <si>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</si>
  <si>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</si>
  <si>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</si>
  <si>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</si>
  <si>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</si>
  <si>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</si>
  <si>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</si>
  <si>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</si>
  <si>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</si>
  <si>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</si>
  <si>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</si>
  <si>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</si>
  <si>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</si>
  <si>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</si>
  <si>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</si>
  <si>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</si>
  <si>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</si>
  <si>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</si>
  <si>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</si>
  <si>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</si>
  <si>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</si>
  <si>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</si>
  <si>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</si>
  <si>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</si>
  <si>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</si>
  <si>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</si>
  <si>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</si>
  <si>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</si>
  <si>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</si>
  <si>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</si>
  <si>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</si>
  <si>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</si>
  <si>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</si>
  <si>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</si>
  <si>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</si>
  <si>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</si>
  <si>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</si>
  <si>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</si>
  <si>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</si>
  <si>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</si>
  <si>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</si>
  <si>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</si>
  <si>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</si>
  <si>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</si>
  <si>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</si>
  <si>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</si>
  <si>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</si>
  <si>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</si>
  <si>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</si>
  <si>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</si>
  <si>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</si>
  <si>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</si>
  <si>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</si>
  <si>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</si>
  <si>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</si>
  <si>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</si>
  <si>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</si>
  <si>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</si>
  <si>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</si>
  <si>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</si>
  <si>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</si>
  <si>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</si>
  <si>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</si>
  <si>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</si>
  <si>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</si>
  <si>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</si>
  <si>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</si>
  <si>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</si>
  <si>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</si>
  <si>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</si>
  <si>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</si>
  <si>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</si>
  <si>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</si>
  <si>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</si>
  <si>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</si>
  <si>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</si>
  <si>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</si>
  <si>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</si>
  <si>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</si>
  <si>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</si>
  <si>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</si>
  <si>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</si>
  <si>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</si>
  <si>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</si>
  <si>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</si>
  <si>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</si>
  <si>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</si>
  <si>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</si>
  <si>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</si>
  <si>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</si>
  <si>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</si>
  <si>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</si>
  <si>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</si>
  <si>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</si>
  <si>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</si>
  <si>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</si>
  <si>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</si>
  <si>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</si>
  <si>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</si>
  <si>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</si>
  <si>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</si>
  <si>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</si>
  <si>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</si>
  <si>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</si>
  <si>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</si>
  <si>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</si>
  <si>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</si>
  <si>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</si>
  <si>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</si>
  <si>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</si>
  <si>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</si>
  <si>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</si>
  <si>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</si>
  <si>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</si>
  <si>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</si>
  <si>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</si>
  <si>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</si>
  <si>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</si>
  <si>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</si>
  <si>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</si>
  <si>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</si>
  <si>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</si>
  <si>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</si>
  <si>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</si>
  <si>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</si>
  <si>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</si>
  <si>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</si>
  <si>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</si>
  <si>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</si>
  <si>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</si>
  <si>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</si>
  <si>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</si>
  <si>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</si>
  <si>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</si>
  <si>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</si>
  <si>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</si>
  <si>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</si>
  <si>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</si>
  <si>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</si>
  <si>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</si>
  <si>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</si>
  <si>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</si>
  <si>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</si>
  <si>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</si>
  <si>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</si>
  <si>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</si>
  <si>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</si>
  <si>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</si>
  <si>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</si>
  <si>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</si>
  <si>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</si>
  <si>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</si>
  <si>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</si>
  <si>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</si>
  <si>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</si>
  <si>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</si>
  <si>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</si>
  <si>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</si>
  <si>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</si>
  <si>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</si>
  <si>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</si>
  <si>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</si>
  <si>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</si>
  <si>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</si>
  <si>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</si>
  <si>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</si>
  <si>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</si>
  <si>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</si>
  <si>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</si>
  <si>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</si>
  <si>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</si>
  <si>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</si>
  <si>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</si>
  <si>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</si>
  <si>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</si>
  <si>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</si>
  <si>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</si>
  <si>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</si>
  <si>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</si>
  <si>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</si>
  <si>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</si>
  <si>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</si>
  <si>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</si>
  <si>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</si>
  <si>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</si>
  <si>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</si>
  <si>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</si>
  <si>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</si>
  <si>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</si>
  <si>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</si>
  <si>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</si>
  <si>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</si>
  <si>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</si>
  <si>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</si>
  <si>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</si>
  <si>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</si>
  <si>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</si>
  <si>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</si>
  <si>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</si>
  <si>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</si>
  <si>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</si>
  <si>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</si>
  <si>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</si>
  <si>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</si>
  <si>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</si>
  <si>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</si>
  <si>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</si>
  <si>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</si>
  <si>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</si>
  <si>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</si>
  <si>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</si>
  <si>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</si>
  <si>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</si>
  <si>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</si>
  <si>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</si>
  <si>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</si>
  <si>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</si>
  <si>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</si>
  <si>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</si>
  <si>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</si>
  <si>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</si>
  <si>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</si>
  <si>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</si>
  <si>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</si>
  <si>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</si>
  <si>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</si>
  <si>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</si>
  <si>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</si>
  <si>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</si>
  <si>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</si>
  <si>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</si>
  <si>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</si>
  <si>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</si>
  <si>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</si>
  <si>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</si>
  <si>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</si>
  <si>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</si>
  <si>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</si>
  <si>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</si>
  <si>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</si>
  <si>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</si>
  <si>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</si>
  <si>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</si>
  <si>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</si>
  <si>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</si>
  <si>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</si>
  <si>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</si>
  <si>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</si>
  <si>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</si>
  <si>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</si>
  <si>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</si>
  <si>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</si>
  <si>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</si>
  <si>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</si>
  <si>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</si>
  <si>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</si>
  <si>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</si>
  <si>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</si>
  <si>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</si>
  <si>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</si>
  <si>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</si>
  <si>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</si>
  <si>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</si>
  <si>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</si>
  <si>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</si>
  <si>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</si>
  <si>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</si>
  <si>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</si>
  <si>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</si>
  <si>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</si>
  <si>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</si>
  <si>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</si>
  <si>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</si>
  <si>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</si>
  <si>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</si>
  <si>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</si>
  <si>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</si>
  <si>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</si>
  <si>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</si>
  <si>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</si>
  <si>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</si>
  <si>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</si>
  <si>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</si>
  <si>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</si>
  <si>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</si>
  <si>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</si>
  <si>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</si>
  <si>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</si>
  <si>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</si>
  <si>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</si>
  <si>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</si>
  <si>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</si>
  <si>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</si>
  <si>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</si>
  <si>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</si>
  <si>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</si>
  <si>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</si>
  <si>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</si>
  <si>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</si>
  <si>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</si>
  <si>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</si>
  <si>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</si>
  <si>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</si>
  <si>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</si>
  <si>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</si>
  <si>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</si>
  <si>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</si>
  <si>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</si>
  <si>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</si>
  <si>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</si>
  <si>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</si>
  <si>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</si>
  <si>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</si>
  <si>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</si>
  <si>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</si>
  <si>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</si>
  <si>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</si>
  <si>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</si>
  <si>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</si>
  <si>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</si>
  <si>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</si>
  <si>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</si>
  <si>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</si>
  <si>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</si>
  <si>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</si>
  <si>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</si>
  <si>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</si>
  <si>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</si>
  <si>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</si>
  <si>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</si>
  <si>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</si>
  <si>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</si>
  <si>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</si>
  <si>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</si>
  <si>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</si>
  <si>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</si>
  <si>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</si>
  <si>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</si>
  <si>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</si>
  <si>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</si>
  <si>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</si>
  <si>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</si>
  <si>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</si>
  <si>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</si>
  <si>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</si>
  <si>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</si>
  <si>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</si>
  <si>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</si>
  <si>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</si>
  <si>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</si>
  <si>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</si>
  <si>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</si>
  <si>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</si>
  <si>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</si>
  <si>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</si>
  <si>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</si>
  <si>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</si>
  <si>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</si>
  <si>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</si>
  <si>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</si>
  <si>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</si>
  <si>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</si>
  <si>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</si>
  <si>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</si>
  <si>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</si>
  <si>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</si>
  <si>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</si>
  <si>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</si>
  <si>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</si>
  <si>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</si>
  <si>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</si>
  <si>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</si>
  <si>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</si>
  <si>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</si>
  <si>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</si>
  <si>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</si>
  <si>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</si>
  <si>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</si>
  <si>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</si>
  <si>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</si>
  <si>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</si>
  <si>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</si>
  <si>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</si>
  <si>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</si>
  <si>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</si>
  <si>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</si>
  <si>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</si>
  <si>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</si>
  <si>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</si>
  <si>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</si>
  <si>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</si>
  <si>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</si>
  <si>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</si>
  <si>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</si>
  <si>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</si>
  <si>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</si>
  <si>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</si>
  <si>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</si>
  <si>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</si>
  <si>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</si>
  <si>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</si>
  <si>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</si>
  <si>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</si>
  <si>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</si>
  <si>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</si>
  <si>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</si>
  <si>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</si>
  <si>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</si>
  <si>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</si>
  <si>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</si>
  <si>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</si>
  <si>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</si>
  <si>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</si>
  <si>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</si>
  <si>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</si>
  <si>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</si>
  <si>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</si>
  <si>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</si>
  <si>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</si>
  <si>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</si>
  <si>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</si>
  <si>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</si>
  <si>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</si>
  <si>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</si>
  <si>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</si>
  <si>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</si>
  <si>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</si>
  <si>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</si>
  <si>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</si>
  <si>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</si>
  <si>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</si>
  <si>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</si>
  <si>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</si>
  <si>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</si>
  <si>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</si>
  <si>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</si>
  <si>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</si>
  <si>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</si>
  <si>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</si>
  <si>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</si>
  <si>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</si>
  <si>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</si>
  <si>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</si>
  <si>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</si>
  <si>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</si>
  <si>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</si>
  <si>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</si>
  <si>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</si>
  <si>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</si>
  <si>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</si>
  <si>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</si>
  <si>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</si>
  <si>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</si>
  <si>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</si>
  <si>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</si>
  <si>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</si>
  <si>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</si>
  <si>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</si>
  <si>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</si>
  <si>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</si>
  <si>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</si>
  <si>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</si>
  <si>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</si>
  <si>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</si>
  <si>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</si>
  <si>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</si>
  <si>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</si>
  <si>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</si>
  <si>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</si>
  <si>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</si>
  <si>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</si>
  <si>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</si>
  <si>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</si>
  <si>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</si>
  <si>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</si>
  <si>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</si>
  <si>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</si>
  <si>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</si>
  <si>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</si>
  <si>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</si>
  <si>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</si>
  <si>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</si>
  <si>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</si>
  <si>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</si>
  <si>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</si>
  <si>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</si>
  <si>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</si>
  <si>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</si>
  <si>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</si>
  <si>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</si>
  <si>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</si>
  <si>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</si>
  <si>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</si>
  <si>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</si>
  <si>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</si>
  <si>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</si>
  <si>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</si>
  <si>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</si>
  <si>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</si>
  <si>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</si>
  <si>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</si>
  <si>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</si>
  <si>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</si>
  <si>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</si>
  <si>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</si>
  <si>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</si>
  <si>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</si>
  <si>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</si>
  <si>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</si>
  <si>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</si>
  <si>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</si>
  <si>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</si>
  <si>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</si>
  <si>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</si>
  <si>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</si>
  <si>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</si>
  <si>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</si>
  <si>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</si>
  <si>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</si>
  <si>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</si>
  <si>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</si>
  <si>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</si>
  <si>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</si>
  <si>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</si>
  <si>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</si>
  <si>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</si>
  <si>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</si>
  <si>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</si>
  <si>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</si>
  <si>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</si>
  <si>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</si>
  <si>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</si>
  <si>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</si>
  <si>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</si>
  <si>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</si>
  <si>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</si>
  <si>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</si>
  <si>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</si>
  <si>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</si>
  <si>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</si>
  <si>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</si>
  <si>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</si>
  <si>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</si>
  <si>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</si>
  <si>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</si>
  <si>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</si>
  <si>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</si>
  <si>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</si>
  <si>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</si>
  <si>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</si>
  <si>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</si>
  <si>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</si>
  <si>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</si>
  <si>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</si>
  <si>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</si>
  <si>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</si>
  <si>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</si>
  <si>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</si>
  <si>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</si>
  <si>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</si>
  <si>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</si>
  <si>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</si>
  <si>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</si>
  <si>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</si>
  <si>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</si>
  <si>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</si>
  <si>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</si>
  <si>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</si>
  <si>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</si>
  <si>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</si>
  <si>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</si>
  <si>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</si>
  <si>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</si>
  <si>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</si>
  <si>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</si>
  <si>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</si>
  <si>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</si>
  <si>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</si>
  <si>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</si>
  <si>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</si>
  <si>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</si>
  <si>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</si>
  <si>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</si>
  <si>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</si>
  <si>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</si>
  <si>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</si>
  <si>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</si>
  <si>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</si>
  <si>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</si>
  <si>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</si>
  <si>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</si>
  <si>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</si>
  <si>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</si>
  <si>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</si>
  <si>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</si>
  <si>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</si>
  <si>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</si>
  <si>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</si>
  <si>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</si>
  <si>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</si>
  <si>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</si>
  <si>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</si>
  <si>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</si>
  <si>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</si>
  <si>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</si>
  <si>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</si>
  <si>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</si>
  <si>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</si>
  <si>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</si>
  <si>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</si>
  <si>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</si>
  <si>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</si>
  <si>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</si>
  <si>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</si>
  <si>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</si>
  <si>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</si>
  <si>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</si>
  <si>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</si>
  <si>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</si>
  <si>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</si>
  <si>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</si>
  <si>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</si>
  <si>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</si>
  <si>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</si>
  <si>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</si>
  <si>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</si>
  <si>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</si>
  <si>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</si>
  <si>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</si>
  <si>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</si>
  <si>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</si>
  <si>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</si>
  <si>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</si>
  <si>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</si>
  <si>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</si>
  <si>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</si>
  <si>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</si>
  <si>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</si>
  <si>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</si>
  <si>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</si>
  <si>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</si>
  <si>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</si>
  <si>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</si>
  <si>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</si>
  <si>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</si>
  <si>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</si>
  <si>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</si>
  <si>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</si>
  <si>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</si>
  <si>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</si>
  <si>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</si>
  <si>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</si>
  <si>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</si>
  <si>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</si>
  <si>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</si>
  <si>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</si>
  <si>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</si>
  <si>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</si>
  <si>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</si>
  <si>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</si>
  <si>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</si>
  <si>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</si>
  <si>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</si>
  <si>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</si>
  <si>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</si>
  <si>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</si>
  <si>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</si>
  <si>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</si>
  <si>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</si>
  <si>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</si>
  <si>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</si>
  <si>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</si>
  <si>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</si>
  <si>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</si>
  <si>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</si>
  <si>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</si>
  <si>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</si>
  <si>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</si>
  <si>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</si>
  <si>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</si>
  <si>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</si>
  <si>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</si>
  <si>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</si>
  <si>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</si>
  <si>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</si>
  <si>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</si>
  <si>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</si>
  <si>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</si>
  <si>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</si>
  <si>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</si>
  <si>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</si>
  <si>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</si>
  <si>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</si>
  <si>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</si>
  <si>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</si>
  <si>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</si>
  <si>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</si>
  <si>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</si>
  <si>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</si>
  <si>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</si>
  <si>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</si>
  <si>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</si>
  <si>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</si>
  <si>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</si>
  <si>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</si>
  <si>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</si>
  <si>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</si>
  <si>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</si>
  <si>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</si>
  <si>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</si>
  <si>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</si>
  <si>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</si>
  <si>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</si>
  <si>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</si>
  <si>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</si>
  <si>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</si>
  <si>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</si>
  <si>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</si>
  <si>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</si>
  <si>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</si>
  <si>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</si>
  <si>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</si>
  <si>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</si>
  <si>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</si>
  <si>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</si>
  <si>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</si>
  <si>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</si>
  <si>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</si>
  <si>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</si>
  <si>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</si>
  <si>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</si>
  <si>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</si>
  <si>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</si>
  <si>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</si>
  <si>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</si>
  <si>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</si>
  <si>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</si>
  <si>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</si>
  <si>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</si>
  <si>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</si>
  <si>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</si>
  <si>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</si>
  <si>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</si>
  <si>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</si>
  <si>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</si>
  <si>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</si>
  <si>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</si>
  <si>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</si>
  <si>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</si>
  <si>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</si>
  <si>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</si>
  <si>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</si>
  <si>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</si>
  <si>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</si>
  <si>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</si>
  <si>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</si>
  <si>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</si>
  <si>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</si>
  <si>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</si>
  <si>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</si>
  <si>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</si>
  <si>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</si>
  <si>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</si>
  <si>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</si>
  <si>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</si>
  <si>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</si>
  <si>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</si>
  <si>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</si>
  <si>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</si>
  <si>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</si>
  <si>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</si>
  <si>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</si>
  <si>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</si>
  <si>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</si>
  <si>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</si>
  <si>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</si>
  <si>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</si>
  <si>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</si>
  <si>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</si>
  <si>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</si>
  <si>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</si>
  <si>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</si>
  <si>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</si>
  <si>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</si>
  <si>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</si>
  <si>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</si>
  <si>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</si>
  <si>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</si>
  <si>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</si>
  <si>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</si>
  <si>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</si>
  <si>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</si>
  <si>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</si>
  <si>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</si>
  <si>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</si>
  <si>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</si>
  <si>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</si>
  <si>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</si>
  <si>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</si>
  <si>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</si>
  <si>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</si>
  <si>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</si>
  <si>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</si>
  <si>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</si>
  <si>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</si>
  <si>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</si>
  <si>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</si>
  <si>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</si>
  <si>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</si>
  <si>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</si>
  <si>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</si>
  <si>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</si>
  <si>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</si>
  <si>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</si>
  <si>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</si>
  <si>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</si>
  <si>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</si>
  <si>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</si>
  <si>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</si>
  <si>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</si>
  <si>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</si>
  <si>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</si>
  <si>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</si>
  <si>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</si>
  <si>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</si>
  <si>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</si>
  <si>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</si>
  <si>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</si>
  <si>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</si>
  <si>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</si>
  <si>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</si>
  <si>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</si>
  <si>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</si>
  <si>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</si>
  <si>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</si>
  <si>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</si>
  <si>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</si>
  <si>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</si>
  <si>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</si>
  <si>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</si>
  <si>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</si>
  <si>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</si>
  <si>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</si>
  <si>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</si>
  <si>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</si>
  <si>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</si>
  <si>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</si>
  <si>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</si>
  <si>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</si>
  <si>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</si>
  <si>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</si>
  <si>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</si>
  <si>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</si>
  <si>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</si>
  <si>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</si>
  <si>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</si>
  <si>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</si>
  <si>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</si>
  <si>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</si>
  <si>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</si>
  <si>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</si>
  <si>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</si>
  <si>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</si>
  <si>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</si>
  <si>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</si>
  <si>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</si>
  <si>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</si>
  <si>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</si>
  <si>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</si>
  <si>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</si>
  <si>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</si>
  <si>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</si>
  <si>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</si>
  <si>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</si>
  <si>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</si>
  <si>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</si>
  <si>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</si>
  <si>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</si>
  <si>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</si>
  <si>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</si>
  <si>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</si>
  <si>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</si>
  <si>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</si>
  <si>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</si>
  <si>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</si>
  <si>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</si>
  <si>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</si>
  <si>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</si>
  <si>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</si>
  <si>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</si>
  <si>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</si>
  <si>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</si>
  <si>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</si>
  <si>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</si>
  <si>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</si>
  <si>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</si>
  <si>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</si>
  <si>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</si>
  <si>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</si>
  <si>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</si>
  <si>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</si>
  <si>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</si>
  <si>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</si>
  <si>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</si>
  <si>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</si>
  <si>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</si>
  <si>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</si>
  <si>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</si>
  <si>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</si>
  <si>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</si>
  <si>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</si>
  <si>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</si>
  <si>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</si>
  <si>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</si>
  <si>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</si>
  <si>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</si>
  <si>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</si>
  <si>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</si>
  <si>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</si>
  <si>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</si>
  <si>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</si>
  <si>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</si>
  <si>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</si>
  <si>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</si>
  <si>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</si>
  <si>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</si>
  <si>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</si>
  <si>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</si>
  <si>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</si>
  <si>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</si>
  <si>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</si>
  <si>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</si>
  <si>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</si>
  <si>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</si>
  <si>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</si>
  <si>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</si>
  <si>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</si>
  <si>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</si>
  <si>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</si>
  <si>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</si>
  <si>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</si>
  <si>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</si>
  <si>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</si>
  <si>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</si>
  <si>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</si>
  <si>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</si>
  <si>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</si>
  <si>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</si>
  <si>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</si>
  <si>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</si>
  <si>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</si>
  <si>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</si>
  <si>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</si>
  <si>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</si>
  <si>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</si>
  <si>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</si>
  <si>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</si>
  <si>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</si>
  <si>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</si>
  <si>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</si>
  <si>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</si>
  <si>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</si>
  <si>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</si>
  <si>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</si>
  <si>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</si>
  <si>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</si>
  <si>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</si>
  <si>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</si>
  <si>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</si>
  <si>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</si>
  <si>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</si>
  <si>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</si>
  <si>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</si>
  <si>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</si>
  <si>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</si>
  <si>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</si>
  <si>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</si>
  <si>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</si>
  <si>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</si>
  <si>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</si>
  <si>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</si>
  <si>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</si>
  <si>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</si>
  <si>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</si>
  <si>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</si>
  <si>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</si>
  <si>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</si>
  <si>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</si>
  <si>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</si>
  <si>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</si>
  <si>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</si>
  <si>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</si>
  <si>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</si>
  <si>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</si>
  <si>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</si>
  <si>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</si>
  <si>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</si>
  <si>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</si>
  <si>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</si>
  <si>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</si>
  <si>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</si>
  <si>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</si>
  <si>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</si>
  <si>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</si>
  <si>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</si>
  <si>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</si>
  <si>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</si>
  <si>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</si>
  <si>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</si>
  <si>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</si>
  <si>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</si>
  <si>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</si>
  <si>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</si>
  <si>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</si>
  <si>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</si>
  <si>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</si>
  <si>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</si>
  <si>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</si>
  <si>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</si>
  <si>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</si>
  <si>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</si>
  <si>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</si>
  <si>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</si>
  <si>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</si>
  <si>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</si>
  <si>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</si>
  <si>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</si>
  <si>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</si>
  <si>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</si>
  <si>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</si>
  <si>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</si>
  <si>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</si>
  <si>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</si>
  <si>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</si>
  <si>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</si>
  <si>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</si>
  <si>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</si>
  <si>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</si>
  <si>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</si>
  <si>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</si>
  <si>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</si>
  <si>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</si>
  <si>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</si>
  <si>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</si>
  <si>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</si>
  <si>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</si>
  <si>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</si>
  <si>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</si>
  <si>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</si>
  <si>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</si>
  <si>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</si>
  <si>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</si>
  <si>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</si>
  <si>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</si>
  <si>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</si>
  <si>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</si>
  <si>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</si>
  <si>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</si>
  <si>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</si>
  <si>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</si>
  <si>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</si>
  <si>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</si>
  <si>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</si>
  <si>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</si>
  <si>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</si>
  <si>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</si>
  <si>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</si>
  <si>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</si>
  <si>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</si>
  <si>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</si>
  <si>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</si>
  <si>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</si>
  <si>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</si>
  <si>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</si>
  <si>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</si>
  <si>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</si>
  <si>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</si>
  <si>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</si>
  <si>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</si>
  <si>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</si>
  <si>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</si>
  <si>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</si>
  <si>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</si>
  <si>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</si>
  <si>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</si>
  <si>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</si>
  <si>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</si>
  <si>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</si>
  <si>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</si>
  <si>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</si>
  <si>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</si>
  <si>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</si>
  <si>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</si>
  <si>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</si>
  <si>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</si>
  <si>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</si>
  <si>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</si>
  <si>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</si>
  <si>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</si>
  <si>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</si>
  <si>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</si>
  <si>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</si>
  <si>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</si>
  <si>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</si>
  <si>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</si>
  <si>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</si>
  <si>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</si>
  <si>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</si>
  <si>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</si>
  <si>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</si>
  <si>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</si>
  <si>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</si>
  <si>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</si>
  <si>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</si>
  <si>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</si>
  <si>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</si>
  <si>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</si>
  <si>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</si>
  <si>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</si>
  <si>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</si>
  <si>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</si>
  <si>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</si>
  <si>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</si>
  <si>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</si>
  <si>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</si>
  <si>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</si>
  <si>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</si>
  <si>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</si>
  <si>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</si>
  <si>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</si>
  <si>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</si>
  <si>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</si>
  <si>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</si>
  <si>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</si>
  <si>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</si>
  <si>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</si>
  <si>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</si>
  <si>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</si>
  <si>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</si>
  <si>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</si>
  <si>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</si>
  <si>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</si>
  <si>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</si>
  <si>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</si>
  <si>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</si>
  <si>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</si>
  <si>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</si>
  <si>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</si>
  <si>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</si>
  <si>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</si>
  <si>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</si>
  <si>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</si>
  <si>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</si>
  <si>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</si>
  <si>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</si>
  <si>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</si>
  <si>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</si>
  <si>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</si>
  <si>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</si>
  <si>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</si>
  <si>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</si>
  <si>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</si>
  <si>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</si>
  <si>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</si>
  <si>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</si>
  <si>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</si>
  <si>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</si>
  <si>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</si>
  <si>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</si>
  <si>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</si>
  <si>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</si>
  <si>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</si>
  <si>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</si>
  <si>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</si>
  <si>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</si>
  <si>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</si>
  <si>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</si>
  <si>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</si>
  <si>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</si>
  <si>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</si>
  <si>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</si>
  <si>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</si>
  <si>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</si>
  <si>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</si>
  <si>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</si>
  <si>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</si>
  <si>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</si>
  <si>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</si>
  <si>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</si>
  <si>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</si>
  <si>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</si>
  <si>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</si>
  <si>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</si>
  <si>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</si>
  <si>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</si>
  <si>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</si>
  <si>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</si>
  <si>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</si>
  <si>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</si>
  <si>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</si>
  <si>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</si>
  <si>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</si>
  <si>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</si>
  <si>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</si>
  <si>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</si>
  <si>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</si>
  <si>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</si>
  <si>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</si>
  <si>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</si>
  <si>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</si>
  <si>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</si>
  <si>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</si>
  <si>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</si>
  <si>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</si>
  <si>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</si>
  <si>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</si>
  <si>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</si>
  <si>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</si>
  <si>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</si>
  <si>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</si>
  <si>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</si>
  <si>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</si>
  <si>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</si>
  <si>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</si>
  <si>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</si>
  <si>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</si>
  <si>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</si>
  <si>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</si>
  <si>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</si>
  <si>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</si>
  <si>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</si>
  <si>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</si>
  <si>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</si>
  <si>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</si>
  <si>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</si>
  <si>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</si>
  <si>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</si>
  <si>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</si>
  <si>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</si>
  <si>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</si>
  <si>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</si>
  <si>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</si>
  <si>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</si>
  <si>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</si>
  <si>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</si>
  <si>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</si>
  <si>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</si>
  <si>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</si>
  <si>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</si>
  <si>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</si>
  <si>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</si>
  <si>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</si>
  <si>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</si>
  <si>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</si>
  <si>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</si>
  <si>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</si>
  <si>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</si>
  <si>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</si>
  <si>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</si>
  <si>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</si>
  <si>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</si>
  <si>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</si>
  <si>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</si>
  <si>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</si>
  <si>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</si>
  <si>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</si>
  <si>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</si>
  <si>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</si>
  <si>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</si>
  <si>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</si>
  <si>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</si>
  <si>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</si>
  <si>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</si>
  <si>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</si>
  <si>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</si>
  <si>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</si>
  <si>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</si>
  <si>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</si>
  <si>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</si>
  <si>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</si>
  <si>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</si>
  <si>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</si>
  <si>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</si>
  <si>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</si>
  <si>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</si>
  <si>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</si>
  <si>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</si>
  <si>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</si>
  <si>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</si>
  <si>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</si>
  <si>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</si>
  <si>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</si>
  <si>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</si>
  <si>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</si>
  <si>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</si>
  <si>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</si>
  <si>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</si>
  <si>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</si>
  <si>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</si>
  <si>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</si>
  <si>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</si>
  <si>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</si>
  <si>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</si>
  <si>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</si>
  <si>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</si>
  <si>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</si>
  <si>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</si>
  <si>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</si>
  <si>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</si>
  <si>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</si>
  <si>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</si>
  <si>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</si>
  <si>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</si>
  <si>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</si>
  <si>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</si>
  <si>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</si>
  <si>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</si>
  <si>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</si>
  <si>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</si>
  <si>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</si>
  <si>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</si>
  <si>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</si>
  <si>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</si>
  <si>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</si>
  <si>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</si>
  <si>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</si>
  <si>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</si>
  <si>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</si>
  <si>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</si>
  <si>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</si>
  <si>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</si>
  <si>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</si>
  <si>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</si>
  <si>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</si>
  <si>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</si>
  <si>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</si>
  <si>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</si>
  <si>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</si>
  <si>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</si>
  <si>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</si>
  <si>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</si>
  <si>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</si>
  <si>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</si>
  <si>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</si>
  <si>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</si>
  <si>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</si>
  <si>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</si>
  <si>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</si>
  <si>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</si>
  <si>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</si>
  <si>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</si>
  <si>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</si>
  <si>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</si>
  <si>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</si>
  <si>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</si>
  <si>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</si>
  <si>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</si>
  <si>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</si>
  <si>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</si>
  <si>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</si>
  <si>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</si>
  <si>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</si>
  <si>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</si>
  <si>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</si>
  <si>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</si>
  <si>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</si>
  <si>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</si>
  <si>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</si>
  <si>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</si>
  <si>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</si>
  <si>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</si>
  <si>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</si>
  <si>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</si>
  <si>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</si>
  <si>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</si>
  <si>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</si>
  <si>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</si>
  <si>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</si>
  <si>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</si>
  <si>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</si>
  <si>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</si>
  <si>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</si>
  <si>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</si>
  <si>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</si>
  <si>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</si>
  <si>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</si>
  <si>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</si>
  <si>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</si>
  <si>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</si>
  <si>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</si>
  <si>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</si>
  <si>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</si>
  <si>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</si>
  <si>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</si>
  <si>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</si>
  <si>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</si>
  <si>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</si>
  <si>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</si>
  <si>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</si>
  <si>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</si>
  <si>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</si>
  <si>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</si>
  <si>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</si>
  <si>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</si>
  <si>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</si>
  <si>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</si>
  <si>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</si>
  <si>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</si>
  <si>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</si>
  <si>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</si>
  <si>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</si>
  <si>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</si>
  <si>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</si>
  <si>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</si>
  <si>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</si>
  <si>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</si>
  <si>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</si>
  <si>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</si>
  <si>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</si>
  <si>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</si>
  <si>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</si>
  <si>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</si>
  <si>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</si>
  <si>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</si>
  <si>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</si>
  <si>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</si>
  <si>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</si>
  <si>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</si>
  <si>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</si>
  <si>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</si>
  <si>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</si>
  <si>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</si>
  <si>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</si>
  <si>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</si>
  <si>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</si>
  <si>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</si>
  <si>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</si>
  <si>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</si>
  <si>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</si>
  <si>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</si>
  <si>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</si>
  <si>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</si>
  <si>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</si>
  <si>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</si>
  <si>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</si>
  <si>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</si>
  <si>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</si>
  <si>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</si>
  <si>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</si>
  <si>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</si>
  <si>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</si>
  <si>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</si>
  <si>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</si>
  <si>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</si>
  <si>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</si>
  <si>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</si>
  <si>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</si>
  <si>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</si>
  <si>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</si>
  <si>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</si>
  <si>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</si>
  <si>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</si>
  <si>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</si>
  <si>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</si>
  <si>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</si>
  <si>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</si>
  <si>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</si>
  <si>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</si>
  <si>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</si>
  <si>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</si>
  <si>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</si>
  <si>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</si>
  <si>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</si>
  <si>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</si>
  <si>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</si>
  <si>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</si>
  <si>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</si>
  <si>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</si>
  <si>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</si>
  <si>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</si>
  <si>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</si>
  <si>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</si>
  <si>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</si>
  <si>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</si>
  <si>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</si>
  <si>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</si>
  <si>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</si>
  <si>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</si>
  <si>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</si>
  <si>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</si>
  <si>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</si>
  <si>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</si>
  <si>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</si>
  <si>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</si>
  <si>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</si>
  <si>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</si>
  <si>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</si>
  <si>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</si>
  <si>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</si>
  <si>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</si>
  <si>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</si>
  <si>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</si>
  <si>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</si>
  <si>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</si>
  <si>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</si>
  <si>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</si>
  <si>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</si>
  <si>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</si>
  <si>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</si>
  <si>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</si>
  <si>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</si>
  <si>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</si>
  <si>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</si>
  <si>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</si>
  <si>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</si>
  <si>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</si>
  <si>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</si>
  <si>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</si>
  <si>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</si>
  <si>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</si>
  <si>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</si>
  <si>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</si>
  <si>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</si>
  <si>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</si>
  <si>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</si>
  <si>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</si>
  <si>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</si>
  <si>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</si>
  <si>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</si>
  <si>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</si>
  <si>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</si>
  <si>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</si>
  <si>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</si>
  <si>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</si>
  <si>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</si>
  <si>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</si>
  <si>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</si>
  <si>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</si>
  <si>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</si>
  <si>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</si>
  <si>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</si>
  <si>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</si>
  <si>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</si>
  <si>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</si>
  <si>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</si>
  <si>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</si>
  <si>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</si>
  <si>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</si>
  <si>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</si>
  <si>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</si>
  <si>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</si>
  <si>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</si>
  <si>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</si>
  <si>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</si>
  <si>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</si>
  <si>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</si>
  <si>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</si>
  <si>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</si>
  <si>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</si>
  <si>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</si>
  <si>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</si>
  <si>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</si>
  <si>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</si>
  <si>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</si>
  <si>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</si>
  <si>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</si>
  <si>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</si>
  <si>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</si>
  <si>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</si>
  <si>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</si>
  <si>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</si>
  <si>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</si>
  <si>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</si>
  <si>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</si>
  <si>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</si>
  <si>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</si>
  <si>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</si>
  <si>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</si>
  <si>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</si>
  <si>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</si>
  <si>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</si>
  <si>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</si>
  <si>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</si>
  <si>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</si>
  <si>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</si>
  <si>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</si>
  <si>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</si>
  <si>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</si>
  <si>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</si>
  <si>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</si>
  <si>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</si>
  <si>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</si>
  <si>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</si>
  <si>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</si>
  <si>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</si>
  <si>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</si>
  <si>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</si>
  <si>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</si>
  <si>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</si>
  <si>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</si>
  <si>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</si>
  <si>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</si>
  <si>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</si>
  <si>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</si>
  <si>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</si>
  <si>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</si>
  <si>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</si>
  <si>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</si>
  <si>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</si>
  <si>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</si>
  <si>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</si>
  <si>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</si>
  <si>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</si>
  <si>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</si>
  <si>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</si>
  <si>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</si>
  <si>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</si>
  <si>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</si>
  <si>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</si>
  <si>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</si>
  <si>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</si>
  <si>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</si>
  <si>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</si>
  <si>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</si>
  <si>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</si>
  <si>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</si>
  <si>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</si>
  <si>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</si>
  <si>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</si>
  <si>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</si>
  <si>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</si>
  <si>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</si>
  <si>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</si>
  <si>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</si>
  <si>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</si>
  <si>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</si>
  <si>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</si>
  <si>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</si>
  <si>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</si>
  <si>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</si>
  <si>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</si>
  <si>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</si>
  <si>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</si>
  <si>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</si>
  <si>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</si>
  <si>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</si>
  <si>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</si>
  <si>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</si>
  <si>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</si>
  <si>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</si>
  <si>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</si>
  <si>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</si>
  <si>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</si>
  <si>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</si>
  <si>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</si>
  <si>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</si>
  <si>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</si>
  <si>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</si>
  <si>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</si>
  <si>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</si>
  <si>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</si>
  <si>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</si>
  <si>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</si>
  <si>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</si>
  <si>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</si>
  <si>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</si>
  <si>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</si>
  <si>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</si>
  <si>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</si>
  <si>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</si>
  <si>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</si>
  <si>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</si>
  <si>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</si>
  <si>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</si>
  <si>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</si>
  <si>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</si>
  <si>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</si>
  <si>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</si>
  <si>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</si>
  <si>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</si>
  <si>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</si>
  <si>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</si>
  <si>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</si>
  <si>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</si>
  <si>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</si>
  <si>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</si>
  <si>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</si>
  <si>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</si>
  <si>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</si>
  <si>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</si>
  <si>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</si>
  <si>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</si>
  <si>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</si>
  <si>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</si>
  <si>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</si>
  <si>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</si>
  <si>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</si>
  <si>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</si>
  <si>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</si>
  <si>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</si>
  <si>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</si>
  <si>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</si>
  <si>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</si>
  <si>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</si>
  <si>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</si>
  <si>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</si>
  <si>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</si>
  <si>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</si>
  <si>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</si>
  <si>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</si>
  <si>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</si>
  <si>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</si>
  <si>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</si>
  <si>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</si>
  <si>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</si>
  <si>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</si>
  <si>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</si>
  <si>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</si>
  <si>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</si>
  <si>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</si>
  <si>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</si>
  <si>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</si>
  <si>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</si>
  <si>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</si>
  <si>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</si>
  <si>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</si>
  <si>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</si>
  <si>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</si>
  <si>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</si>
  <si>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</si>
  <si>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</si>
  <si>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</si>
  <si>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</si>
  <si>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</si>
  <si>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</si>
  <si>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</si>
  <si>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</si>
  <si>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</si>
  <si>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</si>
  <si>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</si>
  <si>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</si>
  <si>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</si>
  <si>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</si>
  <si>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</si>
  <si>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</si>
  <si>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</si>
  <si>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</si>
  <si>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</si>
  <si>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</si>
  <si>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</si>
  <si>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</si>
  <si>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</si>
  <si>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</si>
  <si>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</si>
  <si>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</si>
  <si>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</si>
  <si>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</si>
  <si>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</si>
  <si>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</si>
  <si>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</si>
  <si>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</si>
  <si>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</si>
  <si>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</si>
  <si>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</si>
  <si>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</si>
  <si>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</si>
  <si>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</si>
  <si>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</si>
  <si>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</si>
  <si>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</si>
  <si>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</si>
  <si>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</si>
  <si>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</si>
  <si>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</si>
  <si>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</si>
  <si>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</si>
  <si>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</si>
  <si>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</si>
  <si>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</si>
  <si>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</si>
  <si>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</si>
  <si>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</si>
  <si>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</si>
  <si>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</si>
  <si>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</si>
  <si>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</si>
  <si>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</si>
  <si>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</si>
  <si>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</si>
  <si>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</si>
  <si>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</si>
  <si>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</si>
  <si>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</si>
  <si>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</si>
  <si>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</si>
  <si>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</si>
  <si>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</si>
  <si>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</si>
  <si>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</si>
  <si>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</si>
  <si>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</si>
  <si>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</si>
  <si>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</si>
  <si>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</si>
  <si>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</si>
  <si>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</si>
  <si>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</si>
  <si>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</si>
  <si>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</si>
  <si>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</si>
  <si>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</si>
  <si>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</si>
  <si>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</si>
  <si>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</si>
  <si>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</si>
  <si>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</si>
  <si>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</si>
  <si>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</si>
  <si>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</si>
  <si>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</si>
  <si>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</si>
  <si>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</si>
  <si>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</si>
  <si>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</si>
  <si>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</si>
  <si>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</si>
  <si>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</si>
  <si>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</si>
  <si>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</si>
  <si>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</si>
  <si>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</si>
  <si>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</si>
  <si>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</si>
  <si>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</si>
  <si>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</si>
  <si>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</si>
  <si>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</si>
  <si>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</si>
  <si>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</si>
  <si>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</si>
  <si>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</si>
  <si>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</si>
  <si>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</si>
  <si>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</si>
  <si>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</si>
  <si>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</si>
  <si>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</si>
  <si>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</si>
  <si>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</si>
  <si>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</si>
  <si>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</si>
  <si>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</si>
  <si>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</si>
  <si>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</si>
  <si>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</si>
  <si>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</si>
  <si>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</si>
  <si>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</si>
  <si>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</si>
  <si>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</si>
  <si>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</si>
  <si>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</si>
  <si>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</si>
  <si>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</si>
  <si>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</si>
  <si>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</si>
  <si>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</si>
  <si>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</si>
  <si>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</si>
  <si>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</si>
  <si>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</si>
  <si>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</si>
  <si>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</si>
  <si>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</si>
  <si>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</si>
  <si>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</si>
  <si>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</si>
  <si>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</si>
  <si>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</si>
  <si>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</si>
  <si>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</si>
  <si>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</si>
  <si>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</si>
  <si>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</si>
  <si>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</si>
  <si>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</si>
  <si>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</si>
  <si>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</si>
  <si>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</si>
  <si>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</si>
  <si>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</si>
  <si>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</si>
  <si>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</si>
  <si>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</si>
  <si>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</si>
  <si>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</si>
  <si>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</si>
  <si>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</si>
  <si>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</si>
  <si>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</si>
  <si>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</si>
  <si>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</si>
  <si>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</si>
  <si>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</si>
  <si>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</si>
  <si>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</si>
  <si>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</si>
  <si>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</si>
  <si>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</si>
  <si>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</si>
  <si>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</si>
  <si>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</si>
  <si>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</si>
  <si>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</si>
  <si>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</si>
  <si>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</si>
  <si>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</si>
  <si>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</si>
  <si>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</si>
  <si>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</si>
  <si>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</si>
  <si>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</si>
  <si>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</si>
  <si>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</si>
  <si>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</si>
  <si>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</si>
  <si>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</si>
  <si>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</si>
  <si>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</si>
  <si>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</si>
  <si>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</si>
  <si>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</si>
  <si>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</si>
  <si>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</si>
  <si>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</si>
  <si>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</si>
  <si>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</si>
  <si>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</si>
  <si>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</si>
  <si>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</si>
  <si>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</si>
  <si>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</si>
  <si>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</si>
  <si>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</si>
  <si>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</si>
  <si>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</si>
  <si>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</si>
  <si>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</si>
  <si>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</si>
  <si>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</si>
  <si>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</si>
  <si>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</si>
  <si>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</si>
  <si>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</si>
  <si>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</si>
  <si>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</si>
  <si>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</si>
  <si>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</si>
  <si>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</si>
  <si>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</si>
  <si>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</si>
  <si>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</si>
  <si>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</si>
  <si>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</si>
  <si>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</si>
  <si>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</si>
  <si>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</si>
  <si>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</si>
  <si>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</si>
  <si>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</si>
  <si>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</si>
  <si>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</si>
  <si>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</si>
  <si>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</si>
  <si>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</si>
  <si>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</si>
  <si>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</si>
  <si>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</si>
  <si>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</si>
  <si>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</si>
  <si>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</si>
  <si>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</si>
  <si>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</si>
  <si>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</si>
  <si>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</si>
  <si>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</si>
  <si>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</si>
  <si>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</si>
  <si>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</si>
  <si>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</si>
  <si>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</si>
  <si>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</si>
  <si>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</si>
  <si>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</si>
  <si>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</si>
  <si>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</si>
  <si>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</si>
  <si>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</si>
  <si>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</si>
  <si>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</si>
  <si>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</si>
  <si>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</si>
  <si>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</si>
  <si>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</si>
  <si>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</si>
  <si>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</si>
  <si>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</si>
  <si>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</si>
  <si>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</si>
  <si>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</si>
  <si>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</si>
  <si>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</si>
  <si>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</si>
  <si>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</si>
  <si>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</si>
  <si>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</si>
  <si>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</si>
  <si>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</si>
  <si>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</si>
  <si>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</si>
  <si>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</si>
  <si>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</si>
  <si>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</si>
  <si>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</si>
  <si>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</si>
  <si>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</si>
  <si>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</si>
  <si>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</si>
  <si>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</si>
  <si>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</si>
  <si>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</si>
  <si>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</si>
  <si>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</si>
  <si>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</si>
  <si>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</si>
  <si>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</si>
  <si>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</si>
  <si>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</si>
  <si>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</si>
  <si>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</si>
  <si>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</si>
  <si>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</si>
  <si>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</si>
  <si>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</si>
  <si>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</si>
  <si>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</si>
  <si>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</si>
  <si>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</si>
  <si>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</si>
  <si>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</si>
  <si>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</si>
  <si>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</si>
  <si>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</si>
  <si>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</si>
  <si>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</si>
  <si>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</si>
  <si>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</si>
  <si>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</si>
  <si>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</si>
  <si>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</si>
  <si>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</si>
  <si>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</si>
  <si>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</si>
  <si>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</si>
  <si>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</si>
  <si>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</si>
  <si>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</si>
  <si>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</si>
  <si>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</si>
  <si>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</si>
  <si>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</si>
  <si>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</si>
  <si>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</si>
  <si>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</si>
  <si>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</si>
  <si>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</si>
  <si>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</si>
  <si>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</si>
  <si>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</si>
  <si>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</si>
  <si>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</si>
  <si>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</si>
  <si>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</si>
  <si>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</si>
  <si>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</si>
  <si>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</si>
  <si>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</si>
  <si>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</si>
  <si>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</si>
  <si>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</si>
  <si>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</si>
  <si>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</si>
  <si>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</si>
  <si>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</si>
  <si>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</si>
  <si>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</si>
  <si>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</si>
  <si>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</si>
  <si>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</si>
  <si>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</si>
  <si>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</si>
  <si>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</si>
  <si>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</si>
  <si>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</si>
  <si>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</si>
  <si>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</si>
  <si>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</si>
  <si>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</si>
  <si>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</si>
  <si>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</si>
  <si>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</si>
  <si>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</si>
  <si>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</si>
  <si>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</si>
  <si>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</si>
  <si>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</si>
  <si>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</si>
  <si>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</si>
  <si>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</si>
  <si>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</si>
  <si>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</si>
  <si>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</si>
  <si>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</si>
  <si>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</si>
  <si>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</si>
  <si>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</si>
  <si>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</si>
  <si>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</si>
  <si>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</si>
  <si>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</si>
  <si>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</si>
  <si>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</si>
  <si>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</si>
  <si>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</si>
  <si>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</si>
  <si>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</si>
  <si>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</si>
  <si>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</si>
  <si>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</si>
  <si>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</si>
  <si>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</si>
  <si>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</si>
  <si>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</si>
  <si>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</si>
  <si>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</si>
  <si>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</si>
  <si>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</si>
  <si>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</si>
  <si>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</si>
  <si>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</si>
  <si>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</si>
  <si>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</si>
  <si>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</si>
  <si>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</si>
  <si>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</si>
  <si>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</si>
  <si>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</si>
  <si>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</si>
  <si>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</si>
  <si>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</si>
  <si>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</si>
  <si>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</si>
  <si>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</si>
  <si>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</si>
  <si>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</si>
  <si>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</si>
  <si>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</si>
  <si>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</si>
  <si>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</si>
  <si>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</si>
  <si>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</si>
  <si>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</si>
  <si>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</si>
  <si>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</si>
  <si>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</si>
  <si>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</si>
  <si>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</si>
  <si>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</si>
  <si>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</si>
  <si>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</si>
  <si>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</si>
  <si>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</si>
  <si>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</si>
  <si>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</si>
  <si>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</si>
  <si>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</si>
  <si>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</si>
  <si>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</si>
  <si>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</si>
  <si>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</si>
  <si>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</si>
  <si>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</si>
  <si>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</si>
  <si>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</si>
  <si>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</si>
  <si>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</si>
  <si>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</si>
  <si>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</si>
  <si>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</si>
  <si>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</si>
  <si>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</si>
  <si>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</si>
  <si>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</si>
  <si>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</si>
  <si>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</si>
  <si>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</si>
  <si>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</si>
  <si>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</si>
  <si>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</si>
  <si>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</si>
  <si>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</si>
  <si>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</si>
  <si>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</si>
  <si>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</si>
  <si>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</si>
  <si>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</si>
  <si>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</si>
  <si>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</si>
  <si>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</si>
  <si>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</si>
  <si>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</si>
  <si>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</si>
  <si>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</si>
  <si>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</si>
  <si>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</si>
  <si>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</si>
  <si>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</si>
  <si>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</si>
  <si>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</si>
  <si>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</si>
  <si>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</si>
  <si>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</si>
  <si>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</si>
  <si>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</si>
  <si>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</si>
  <si>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</si>
  <si>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</si>
  <si>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</si>
  <si>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</si>
  <si>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</si>
  <si>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</si>
  <si>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</si>
  <si>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</si>
  <si>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</si>
  <si>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</si>
  <si>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</si>
  <si>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</si>
  <si>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</si>
  <si>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</si>
  <si>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</si>
  <si>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</si>
  <si>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</si>
  <si>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</si>
  <si>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</si>
  <si>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</si>
  <si>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</si>
  <si>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</si>
  <si>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</si>
  <si>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</si>
  <si>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</si>
  <si>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</si>
  <si>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</si>
  <si>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</si>
  <si>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</si>
  <si>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</si>
  <si>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</si>
  <si>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</si>
  <si>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</si>
  <si>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</si>
  <si>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</si>
  <si>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</si>
  <si>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</si>
  <si>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</si>
  <si>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</si>
  <si>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</si>
  <si>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</si>
  <si>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</si>
  <si>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</si>
  <si>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</si>
  <si>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</si>
  <si>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</si>
  <si>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</si>
  <si>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</si>
  <si>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</si>
  <si>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</si>
  <si>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</si>
  <si>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</si>
  <si>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</si>
  <si>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</si>
  <si>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</si>
  <si>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</si>
  <si>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</si>
  <si>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</si>
  <si>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</si>
  <si>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</si>
  <si>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</si>
  <si>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</si>
  <si>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</si>
  <si>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</si>
  <si>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</si>
  <si>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</si>
  <si>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</si>
  <si>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</si>
  <si>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</si>
  <si>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</si>
  <si>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</si>
  <si>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</si>
  <si>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</si>
  <si>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</si>
  <si>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</si>
  <si>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</si>
  <si>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</si>
  <si>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</si>
  <si>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</si>
  <si>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</si>
  <si>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</si>
  <si>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</si>
  <si>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</si>
  <si>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</si>
  <si>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</si>
  <si>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</si>
  <si>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</si>
  <si>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</si>
  <si>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</si>
  <si>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</si>
  <si>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</si>
  <si>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</si>
  <si>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</si>
  <si>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</si>
  <si>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</si>
  <si>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</si>
  <si>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</si>
  <si>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</si>
  <si>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</si>
  <si>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</si>
  <si>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</si>
  <si>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</si>
  <si>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</si>
  <si>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</si>
  <si>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</si>
  <si>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</si>
  <si>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</si>
  <si>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</si>
  <si>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</si>
  <si>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</si>
  <si>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</si>
  <si>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</si>
  <si>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</si>
  <si>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</si>
  <si>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</si>
  <si>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</si>
  <si>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</si>
  <si>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</si>
  <si>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</si>
  <si>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</si>
  <si>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</si>
  <si>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</si>
  <si>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</si>
  <si>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</si>
  <si>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</si>
  <si>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</si>
  <si>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</si>
  <si>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</si>
  <si>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</si>
  <si>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</si>
  <si>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</si>
  <si>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</si>
  <si>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</si>
  <si>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</si>
  <si>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</si>
  <si>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</si>
  <si>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</si>
  <si>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</si>
  <si>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</si>
  <si>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</si>
  <si>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</si>
  <si>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</si>
  <si>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</si>
  <si>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</si>
  <si>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</si>
  <si>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</si>
  <si>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</si>
  <si>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</si>
  <si>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</si>
  <si>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</si>
  <si>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</si>
  <si>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</si>
  <si>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</si>
  <si>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</si>
  <si>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</si>
  <si>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</si>
  <si>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</si>
  <si>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</si>
  <si>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</si>
  <si>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</si>
  <si>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</si>
  <si>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</si>
  <si>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</si>
  <si>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</si>
  <si>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</si>
  <si>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</si>
  <si>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</si>
  <si>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</si>
  <si>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</si>
  <si>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</si>
  <si>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</si>
  <si>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</si>
  <si>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</si>
  <si>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</si>
  <si>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</si>
  <si>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</si>
  <si>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</si>
  <si>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</si>
  <si>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</si>
  <si>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</si>
  <si>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</si>
  <si>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</si>
  <si>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</si>
  <si>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</si>
  <si>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</si>
  <si>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</si>
  <si>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</si>
  <si>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</si>
  <si>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</si>
  <si>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</si>
  <si>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</si>
  <si>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</si>
  <si>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</si>
  <si>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</si>
  <si>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</si>
  <si>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</si>
  <si>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</si>
  <si>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</si>
  <si>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</si>
  <si>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</si>
  <si>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</si>
  <si>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</si>
  <si>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</si>
  <si>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</si>
  <si>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</si>
  <si>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</si>
  <si>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</si>
  <si>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</si>
  <si>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</si>
  <si>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</si>
  <si>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</si>
  <si>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</si>
  <si>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</si>
  <si>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</si>
  <si>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</si>
  <si>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</si>
  <si>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</si>
  <si>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</si>
  <si>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</si>
  <si>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</si>
  <si>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</si>
  <si>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</si>
  <si>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</si>
  <si>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</si>
  <si>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</si>
  <si>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</si>
  <si>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</si>
  <si>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</si>
  <si>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</si>
  <si>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</si>
  <si>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</si>
  <si>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</si>
  <si>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</si>
  <si>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</si>
  <si>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</si>
  <si>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</si>
  <si>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</si>
  <si>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</si>
  <si>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</si>
  <si>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</si>
  <si>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</si>
  <si>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</si>
  <si>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</si>
  <si>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</si>
  <si>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</si>
  <si>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</si>
  <si>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</si>
  <si>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</si>
  <si>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</si>
  <si>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</si>
  <si>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</si>
  <si>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</si>
  <si>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</si>
  <si>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</si>
  <si>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</si>
  <si>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</si>
  <si>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</si>
  <si>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</si>
  <si>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</si>
  <si>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</si>
  <si>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</si>
  <si>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</si>
  <si>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</si>
  <si>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</si>
  <si>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</si>
  <si>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</si>
  <si>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</si>
  <si>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</si>
  <si>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</si>
  <si>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</si>
  <si>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</si>
  <si>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</si>
  <si>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</si>
  <si>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</si>
  <si>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</si>
  <si>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</si>
  <si>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</si>
  <si>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</si>
  <si>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</si>
  <si>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</si>
  <si>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</si>
  <si>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</si>
  <si>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</si>
  <si>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</si>
  <si>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</si>
  <si>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</si>
  <si>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</si>
  <si>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</si>
  <si>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</si>
  <si>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</si>
  <si>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</si>
  <si>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</si>
  <si>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</si>
  <si>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</si>
  <si>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</si>
  <si>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</si>
  <si>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</si>
  <si>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</si>
  <si>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</si>
  <si>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</si>
  <si>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</si>
  <si>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</si>
  <si>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</si>
  <si>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</si>
  <si>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</si>
  <si>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</si>
  <si>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</si>
  <si>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</si>
  <si>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</si>
  <si>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</si>
  <si>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</si>
  <si>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</si>
  <si>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</si>
  <si>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</si>
  <si>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</si>
  <si>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</si>
  <si>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</si>
  <si>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</si>
  <si>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</si>
  <si>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</si>
  <si>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</si>
  <si>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</si>
  <si>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</si>
  <si>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</si>
  <si>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</si>
  <si>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</si>
  <si>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</si>
  <si>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</si>
  <si>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</si>
  <si>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</si>
  <si>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</si>
  <si>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</si>
  <si>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</si>
  <si>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</si>
  <si>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</si>
  <si>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</si>
  <si>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</si>
  <si>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</si>
  <si>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</si>
  <si>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</si>
  <si>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</si>
  <si>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</si>
  <si>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</si>
  <si>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</si>
  <si>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</si>
  <si>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</si>
  <si>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</si>
  <si>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</si>
  <si>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</si>
  <si>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</si>
  <si>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</si>
  <si>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</si>
  <si>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</si>
  <si>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</si>
  <si>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</si>
  <si>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</si>
  <si>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</si>
  <si>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</si>
  <si>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</si>
  <si>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</si>
  <si>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</si>
  <si>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</si>
  <si>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</si>
  <si>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</si>
  <si>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</si>
  <si>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</si>
  <si>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</si>
  <si>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</si>
  <si>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</si>
  <si>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</si>
  <si>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</si>
  <si>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</si>
  <si>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</si>
  <si>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</si>
  <si>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</si>
  <si>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</si>
  <si>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</si>
  <si>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</si>
  <si>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</si>
  <si>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</si>
  <si>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</si>
  <si>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</si>
  <si>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</si>
  <si>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</si>
  <si>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</si>
  <si>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</si>
  <si>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</si>
  <si>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</si>
  <si>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</si>
  <si>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</si>
  <si>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</si>
  <si>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</si>
  <si>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</si>
  <si>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</si>
  <si>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</si>
  <si>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</si>
  <si>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</si>
  <si>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</si>
  <si>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</si>
  <si>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</si>
  <si>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</si>
  <si>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</si>
  <si>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</si>
  <si>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</si>
  <si>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</si>
  <si>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</si>
  <si>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</si>
  <si>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</si>
  <si>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</si>
  <si>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</si>
  <si>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</si>
  <si>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</si>
  <si>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</si>
  <si>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</si>
  <si>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</si>
  <si>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</si>
  <si>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</si>
  <si>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</si>
  <si>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</si>
  <si>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</si>
  <si>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</si>
  <si>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</si>
  <si>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</si>
  <si>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</si>
  <si>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</si>
  <si>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</si>
  <si>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</si>
  <si>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</si>
  <si>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</si>
  <si>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</si>
  <si>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</si>
  <si>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</si>
  <si>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</si>
  <si>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</si>
  <si>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</si>
  <si>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</si>
  <si>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</si>
  <si>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</si>
  <si>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</si>
  <si>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</si>
  <si>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</si>
  <si>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</si>
  <si>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</si>
  <si>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</si>
  <si>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</si>
  <si>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</si>
  <si>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</si>
  <si>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</si>
  <si>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</si>
  <si>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</si>
  <si>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</si>
  <si>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</si>
  <si>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</si>
  <si>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</si>
  <si>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</si>
  <si>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</si>
  <si>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</si>
  <si>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</si>
  <si>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</si>
  <si>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</si>
  <si>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</si>
  <si>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</si>
  <si>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</si>
  <si>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</si>
  <si>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</si>
  <si>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</si>
  <si>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</si>
  <si>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</si>
  <si>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</si>
  <si>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</si>
  <si>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</si>
  <si>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</si>
  <si>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</si>
  <si>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</si>
  <si>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</si>
  <si>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</si>
  <si>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</si>
  <si>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</si>
  <si>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</si>
  <si>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</si>
  <si>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</si>
  <si>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</si>
  <si>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</si>
  <si>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</si>
  <si>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</si>
  <si>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</si>
  <si>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</si>
  <si>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</si>
  <si>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</si>
  <si>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</si>
  <si>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</si>
  <si>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</si>
  <si>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</si>
  <si>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</si>
  <si>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</si>
  <si>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</si>
  <si>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</si>
  <si>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</si>
  <si>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</si>
  <si>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</si>
  <si>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</si>
  <si>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</si>
  <si>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</si>
  <si>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</si>
  <si>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</si>
  <si>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</si>
  <si>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</si>
  <si>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</si>
  <si>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</si>
  <si>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</si>
  <si>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</si>
  <si>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</si>
  <si>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</si>
  <si>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</si>
  <si>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</si>
  <si>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</si>
  <si>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</si>
  <si>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</si>
  <si>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</si>
  <si>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</si>
  <si>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</si>
  <si>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</si>
  <si>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</si>
  <si>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</si>
  <si>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</si>
  <si>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</si>
  <si>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</si>
  <si>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</si>
  <si>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</si>
  <si>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</si>
  <si>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</si>
  <si>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</si>
  <si>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</si>
  <si>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</si>
  <si>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</si>
  <si>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</si>
  <si>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</si>
  <si>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</si>
  <si>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</si>
  <si>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</si>
  <si>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</si>
  <si>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</si>
  <si>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</si>
  <si>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</si>
  <si>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</si>
  <si>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</si>
  <si>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</si>
  <si>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</si>
  <si>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</si>
  <si>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</si>
  <si>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</si>
  <si>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</si>
  <si>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</si>
  <si>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</si>
  <si>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</si>
  <si>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</si>
  <si>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</si>
  <si>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</si>
  <si>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</si>
  <si>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</si>
  <si>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</si>
  <si>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</si>
  <si>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</si>
  <si>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</si>
  <si>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</si>
  <si>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</si>
  <si>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</si>
  <si>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</si>
  <si>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</si>
  <si>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</si>
  <si>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</si>
  <si>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</si>
  <si>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</si>
  <si>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</si>
  <si>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</si>
  <si>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</si>
  <si>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</si>
  <si>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</si>
  <si>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</si>
  <si>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</si>
  <si>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</si>
  <si>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</si>
  <si>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</si>
  <si>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</si>
  <si>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</si>
  <si>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</si>
  <si>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</si>
  <si>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</si>
  <si>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</si>
  <si>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</si>
  <si>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</si>
  <si>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</si>
  <si>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</si>
  <si>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</si>
  <si>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</si>
  <si>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</si>
  <si>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</si>
  <si>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</si>
  <si>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</si>
  <si>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</si>
  <si>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</si>
  <si>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</si>
  <si>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</si>
  <si>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</si>
  <si>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</si>
  <si>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</si>
  <si>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</si>
  <si>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</si>
  <si>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</si>
  <si>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</si>
  <si>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</si>
  <si>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</si>
  <si>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</si>
  <si>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</si>
  <si>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</si>
  <si>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</si>
  <si>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</si>
  <si>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</si>
  <si>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</si>
  <si>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</si>
  <si>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</si>
  <si>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</si>
  <si>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</si>
  <si>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</si>
  <si>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</si>
  <si>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</si>
  <si>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</si>
  <si>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</si>
  <si>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</si>
  <si>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</si>
  <si>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</si>
  <si>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</si>
  <si>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</si>
  <si>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</si>
  <si>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</si>
  <si>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</si>
  <si>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</si>
  <si>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</si>
  <si>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</si>
  <si>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</si>
  <si>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</si>
  <si>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</si>
  <si>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</si>
  <si>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</si>
  <si>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</si>
  <si>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</si>
  <si>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</si>
  <si>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</si>
  <si>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</si>
  <si>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</si>
  <si>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</si>
  <si>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</si>
  <si>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</si>
  <si>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</si>
  <si>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</si>
  <si>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</si>
  <si>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</si>
  <si>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</si>
  <si>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</si>
  <si>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</si>
  <si>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</si>
  <si>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</si>
  <si>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</si>
  <si>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</si>
  <si>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</si>
  <si>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</si>
  <si>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</si>
  <si>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</si>
  <si>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</si>
  <si>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</si>
  <si>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</si>
  <si>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</si>
  <si>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</si>
  <si>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</si>
  <si>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</si>
  <si>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</si>
  <si>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</si>
  <si>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</si>
  <si>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</si>
  <si>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</si>
  <si>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</si>
  <si>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</si>
  <si>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</si>
  <si>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</si>
  <si>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</si>
  <si>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</si>
  <si>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</si>
  <si>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</si>
  <si>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</si>
  <si>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</si>
  <si>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</si>
  <si>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</si>
  <si>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</si>
  <si>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</si>
  <si>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</si>
  <si>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</si>
  <si>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</si>
  <si>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</si>
  <si>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</si>
  <si>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</si>
  <si>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</si>
  <si>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</si>
  <si>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</si>
  <si>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</si>
  <si>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</si>
  <si>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</si>
  <si>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</si>
  <si>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</si>
  <si>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</si>
  <si>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</si>
  <si>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</si>
  <si>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</si>
  <si>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</si>
  <si>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</si>
  <si>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</si>
  <si>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</si>
  <si>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</si>
  <si>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</si>
  <si>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</si>
  <si>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</si>
  <si>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</si>
  <si>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</si>
  <si>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</si>
  <si>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</si>
  <si>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</si>
  <si>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</si>
  <si>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</si>
  <si>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</si>
  <si>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</si>
  <si>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</si>
  <si>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</si>
  <si>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</si>
  <si>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</si>
  <si>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</si>
  <si>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</si>
  <si>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</si>
  <si>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</si>
  <si>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</si>
  <si>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</si>
  <si>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</si>
  <si>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</si>
  <si>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</si>
  <si>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</si>
  <si>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</si>
  <si>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</si>
  <si>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</si>
  <si>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</si>
  <si>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</si>
  <si>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</si>
  <si>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</si>
  <si>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</si>
  <si>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</si>
  <si>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</si>
  <si>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</si>
  <si>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</si>
  <si>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</si>
  <si>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</si>
  <si>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</si>
  <si>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</si>
  <si>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</si>
  <si>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</si>
  <si>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</si>
  <si>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</si>
  <si>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</si>
  <si>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</si>
  <si>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</si>
  <si>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</si>
  <si>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</si>
  <si>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</si>
  <si>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</si>
  <si>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</si>
  <si>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</si>
  <si>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</si>
  <si>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</si>
  <si>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</si>
  <si>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</si>
  <si>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</si>
  <si>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</si>
  <si>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</si>
  <si>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</si>
  <si>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</si>
  <si>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</si>
  <si>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</si>
  <si>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</si>
  <si>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</si>
  <si>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</si>
  <si>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</si>
  <si>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</si>
  <si>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</si>
  <si>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</si>
  <si>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</si>
  <si>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</si>
  <si>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</si>
  <si>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</si>
  <si>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</si>
  <si>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</si>
  <si>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</si>
  <si>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</si>
  <si>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</si>
  <si>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</si>
  <si>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</si>
  <si>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</si>
  <si>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</si>
  <si>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</si>
  <si>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</si>
  <si>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</si>
  <si>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</si>
  <si>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</si>
  <si>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</si>
  <si>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</si>
  <si>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</si>
  <si>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</si>
  <si>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</si>
  <si>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</si>
  <si>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</si>
  <si>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</si>
  <si>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</si>
  <si>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</si>
  <si>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</si>
  <si>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</si>
  <si>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</si>
  <si>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</si>
  <si>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</si>
  <si>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</si>
  <si>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</si>
  <si>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</si>
  <si>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</si>
  <si>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</si>
  <si>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</si>
  <si>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</si>
  <si>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</si>
  <si>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</si>
  <si>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</si>
  <si>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</si>
  <si>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</si>
  <si>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</si>
  <si>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</si>
  <si>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</si>
  <si>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</si>
  <si>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</si>
  <si>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</si>
  <si>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</si>
  <si>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</si>
  <si>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</si>
  <si>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</si>
  <si>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</si>
  <si>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</si>
  <si>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</si>
  <si>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</si>
  <si>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</si>
  <si>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</si>
  <si>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</si>
  <si>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</si>
  <si>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</si>
  <si>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</si>
  <si>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</si>
  <si>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</si>
  <si>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</si>
  <si>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</si>
  <si>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</si>
  <si>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</si>
  <si>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</si>
  <si>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</si>
  <si>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</si>
  <si>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</si>
  <si>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</si>
  <si>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</si>
  <si>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</si>
  <si>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</si>
  <si>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</si>
  <si>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</si>
  <si>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</si>
  <si>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</si>
  <si>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</si>
  <si>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</si>
  <si>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</si>
  <si>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</si>
  <si>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</si>
  <si>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</si>
  <si>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</si>
  <si>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</si>
  <si>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</si>
  <si>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</si>
  <si>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</si>
  <si>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</si>
  <si>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</si>
  <si>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</si>
  <si>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</si>
  <si>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</si>
  <si>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</si>
  <si>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</si>
  <si>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</si>
  <si>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</si>
  <si>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</si>
  <si>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</si>
  <si>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</si>
  <si>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</si>
  <si>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</si>
  <si>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</si>
  <si>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</si>
  <si>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</si>
  <si>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</si>
  <si>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</si>
  <si>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</si>
  <si>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</si>
  <si>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</si>
  <si>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</si>
  <si>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</si>
  <si>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</si>
  <si>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</si>
  <si>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</si>
  <si>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</si>
  <si>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</si>
  <si>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</si>
  <si>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</si>
  <si>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</si>
  <si>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</si>
  <si>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</si>
  <si>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</si>
  <si>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</si>
  <si>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</si>
  <si>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</si>
  <si>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</si>
  <si>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</si>
  <si>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</si>
  <si>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</si>
  <si>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</si>
  <si>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</si>
  <si>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</si>
  <si>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</si>
  <si>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</si>
  <si>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</si>
  <si>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</si>
  <si>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</si>
  <si>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</si>
  <si>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</si>
  <si>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</si>
  <si>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</si>
  <si>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</si>
  <si>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</si>
  <si>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</si>
  <si>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</si>
  <si>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</si>
  <si>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</si>
  <si>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</si>
  <si>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</si>
  <si>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</si>
  <si>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</si>
  <si>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</si>
  <si>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</si>
  <si>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</si>
  <si>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</si>
  <si>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</si>
  <si>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</si>
  <si>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</si>
  <si>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</si>
  <si>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</si>
  <si>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</si>
  <si>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</si>
  <si>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</si>
  <si>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</si>
  <si>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</si>
  <si>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</si>
  <si>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</si>
  <si>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</si>
  <si>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</si>
  <si>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</si>
  <si>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</si>
  <si>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</si>
  <si>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</si>
  <si>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</si>
  <si>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</si>
  <si>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</si>
  <si>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</si>
  <si>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</si>
  <si>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</si>
  <si>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</si>
  <si>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</si>
  <si>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</si>
  <si>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</si>
  <si>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</si>
  <si>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</si>
  <si>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</si>
  <si>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</si>
  <si>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</si>
  <si>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</si>
  <si>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</si>
  <si>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</si>
  <si>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</si>
  <si>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</si>
  <si>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</si>
  <si>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</si>
  <si>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</si>
  <si>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</si>
  <si>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</si>
  <si>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</si>
  <si>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</si>
  <si>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</si>
  <si>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</si>
  <si>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</si>
  <si>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</si>
  <si>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</si>
  <si>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</si>
  <si>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</si>
  <si>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</si>
  <si>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</si>
  <si>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</si>
  <si>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</si>
  <si>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</si>
  <si>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</si>
  <si>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</si>
  <si>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</si>
  <si>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</si>
  <si>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</si>
  <si>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</si>
  <si>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</si>
  <si>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</si>
  <si>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</si>
  <si>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</si>
  <si>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</si>
  <si>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</si>
  <si>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</si>
  <si>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</si>
  <si>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</si>
  <si>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</si>
  <si>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</si>
  <si>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</si>
  <si>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</si>
  <si>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</si>
  <si>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</si>
  <si>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</si>
  <si>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</si>
  <si>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</si>
  <si>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</si>
  <si>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</si>
  <si>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</si>
  <si>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</si>
  <si>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</si>
  <si>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</si>
  <si>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</si>
  <si>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</si>
  <si>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</si>
  <si>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</si>
  <si>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</si>
  <si>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</si>
  <si>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</si>
  <si>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</si>
  <si>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</si>
  <si>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</si>
  <si>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</si>
  <si>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</si>
  <si>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</si>
  <si>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</si>
  <si>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</si>
  <si>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</si>
  <si>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</si>
  <si>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</si>
  <si>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</si>
  <si>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</si>
  <si>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</si>
  <si>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</si>
  <si>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</si>
  <si>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</si>
  <si>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</si>
  <si>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</si>
  <si>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</si>
  <si>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</si>
  <si>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</si>
  <si>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</si>
  <si>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</si>
  <si>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</si>
  <si>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</si>
  <si>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</si>
  <si>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</si>
  <si>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</si>
  <si>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</si>
  <si>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</si>
  <si>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</si>
  <si>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</si>
  <si>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</si>
  <si>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</si>
  <si>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</si>
  <si>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</si>
  <si>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</si>
  <si>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</si>
  <si>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</si>
  <si>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</si>
  <si>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</si>
  <si>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</si>
  <si>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</si>
  <si>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</si>
  <si>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</si>
  <si>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</si>
  <si>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</si>
  <si>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</si>
  <si>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</si>
  <si>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</si>
  <si>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</si>
  <si>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</si>
  <si>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</si>
  <si>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</si>
  <si>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</si>
  <si>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</si>
  <si>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</si>
  <si>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</si>
  <si>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</si>
  <si>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</si>
  <si>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</si>
  <si>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</si>
  <si>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</si>
  <si>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</si>
  <si>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</si>
  <si>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</si>
  <si>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</si>
  <si>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</si>
  <si>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</si>
  <si>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</si>
  <si>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</si>
  <si>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</si>
  <si>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</si>
  <si>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</si>
  <si>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</si>
  <si>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</si>
  <si>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</si>
  <si>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</si>
  <si>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</si>
  <si>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</si>
  <si>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</si>
  <si>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</si>
  <si>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</si>
  <si>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</si>
  <si>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</si>
  <si>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</si>
  <si>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</si>
  <si>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</si>
  <si>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</si>
  <si>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</si>
  <si>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</si>
  <si>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</si>
  <si>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</si>
  <si>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</si>
  <si>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</si>
  <si>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</si>
  <si>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</si>
  <si>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</si>
  <si>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</si>
  <si>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</si>
  <si>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</si>
  <si>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</si>
  <si>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</si>
  <si>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</si>
  <si>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</si>
  <si>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</si>
  <si>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</si>
  <si>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</si>
  <si>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</si>
  <si>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</si>
  <si>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</si>
  <si>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</si>
  <si>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</si>
  <si>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</si>
  <si>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</si>
  <si>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</si>
  <si>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</si>
  <si>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</si>
  <si>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</si>
  <si>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</si>
  <si>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</si>
  <si>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</si>
  <si>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</si>
  <si>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</si>
  <si>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</si>
  <si>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</si>
  <si>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</si>
  <si>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</si>
  <si>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</si>
  <si>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</si>
  <si>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</si>
  <si>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</si>
  <si>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</si>
  <si>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</si>
  <si>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</si>
  <si>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</si>
  <si>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</si>
  <si>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</si>
  <si>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</si>
  <si>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</si>
  <si>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</si>
  <si>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</si>
  <si>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</si>
  <si>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</si>
  <si>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</si>
  <si>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</si>
  <si>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</si>
  <si>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</si>
  <si>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</si>
  <si>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</si>
  <si>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</si>
  <si>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</si>
  <si>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</si>
  <si>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</si>
  <si>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</si>
  <si>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</si>
  <si>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</si>
  <si>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</si>
  <si>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</si>
  <si>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</si>
  <si>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</si>
  <si>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</si>
  <si>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</si>
  <si>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</si>
  <si>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</si>
  <si>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</si>
  <si>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</si>
  <si>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</si>
  <si>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</si>
  <si>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</si>
  <si>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</si>
  <si>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</si>
  <si>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</si>
  <si>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</si>
  <si>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</si>
  <si>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</si>
  <si>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</si>
  <si>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</si>
  <si>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</si>
  <si>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</si>
  <si>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</si>
  <si>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</si>
  <si>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</si>
  <si>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</si>
  <si>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</si>
  <si>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</si>
  <si>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</si>
  <si>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</si>
  <si>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</si>
  <si>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</si>
  <si>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</si>
  <si>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</si>
  <si>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</si>
  <si>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</si>
  <si>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</si>
  <si>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</si>
  <si>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</si>
  <si>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</si>
  <si>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</si>
  <si>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</si>
  <si>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</si>
  <si>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</si>
  <si>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</si>
  <si>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</si>
  <si>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</si>
  <si>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</si>
  <si>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</si>
  <si>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</si>
  <si>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</si>
  <si>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</si>
  <si>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</si>
  <si>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</si>
  <si>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</si>
  <si>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</si>
  <si>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</si>
  <si>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</si>
  <si>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</si>
  <si>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</si>
  <si>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</si>
  <si>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</si>
  <si>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</si>
  <si>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</si>
  <si>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</si>
  <si>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</si>
  <si>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</si>
  <si>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</si>
  <si>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</si>
  <si>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</si>
  <si>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</si>
  <si>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</si>
  <si>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</si>
  <si>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</si>
  <si>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</si>
  <si>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</si>
  <si>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</si>
  <si>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</si>
  <si>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</si>
  <si>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</si>
  <si>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</si>
  <si>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</si>
  <si>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</si>
  <si>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</si>
  <si>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</si>
  <si>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</si>
  <si>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</si>
  <si>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</si>
  <si>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</si>
  <si>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</si>
  <si>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</si>
  <si>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</si>
  <si>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</si>
  <si>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</si>
  <si>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</si>
  <si>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</si>
  <si>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</si>
  <si>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</si>
  <si>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</si>
  <si>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</si>
  <si>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</si>
  <si>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</si>
  <si>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</si>
  <si>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</si>
  <si>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</si>
  <si>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</si>
  <si>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</si>
  <si>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</si>
  <si>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</si>
  <si>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</si>
  <si>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</si>
  <si>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</si>
  <si>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</si>
  <si>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</si>
  <si>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</si>
  <si>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</si>
  <si>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</si>
  <si>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</si>
  <si>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</si>
  <si>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</si>
  <si>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</si>
  <si>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</si>
  <si>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</si>
  <si>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</si>
  <si>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</si>
  <si>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</si>
  <si>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</si>
  <si>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</si>
  <si>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</si>
  <si>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</si>
  <si>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</si>
  <si>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</si>
  <si>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</si>
  <si>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</si>
  <si>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</si>
  <si>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</si>
  <si>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</si>
  <si>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</si>
  <si>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</si>
  <si>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</si>
  <si>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</si>
  <si>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</si>
  <si>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</si>
  <si>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</si>
  <si>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</si>
  <si>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</si>
  <si>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</si>
  <si>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</si>
  <si>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</si>
  <si>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</si>
  <si>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</si>
  <si>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</si>
  <si>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</si>
  <si>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</si>
  <si>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</si>
  <si>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</si>
  <si>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</si>
  <si>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</si>
  <si>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</si>
  <si>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</si>
  <si>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</si>
  <si>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</si>
  <si>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</si>
  <si>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</si>
  <si>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</si>
  <si>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</si>
  <si>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</si>
  <si>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</si>
  <si>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</si>
  <si>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</si>
  <si>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</si>
  <si>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</si>
  <si>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</si>
  <si>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</si>
  <si>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</si>
  <si>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</si>
  <si>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</si>
  <si>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</si>
  <si>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</si>
  <si>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</si>
  <si>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</si>
  <si>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</si>
  <si>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</si>
  <si>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</si>
  <si>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</si>
  <si>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</si>
  <si>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</si>
  <si>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</si>
  <si>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</si>
  <si>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</si>
  <si>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</si>
  <si>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</si>
  <si>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</si>
  <si>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</si>
  <si>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</si>
  <si>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</si>
  <si>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</si>
  <si>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</si>
  <si>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</si>
  <si>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</si>
  <si>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</si>
  <si>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</si>
  <si>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</si>
  <si>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</si>
  <si>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</si>
  <si>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</si>
  <si>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</si>
  <si>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</si>
  <si>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</si>
  <si>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</si>
  <si>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</si>
  <si>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</si>
  <si>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</si>
  <si>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</si>
  <si>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</si>
  <si>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</si>
  <si>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</si>
  <si>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</si>
  <si>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</si>
  <si>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</si>
  <si>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</si>
  <si>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</si>
  <si>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</si>
  <si>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</si>
  <si>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</si>
  <si>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</si>
  <si>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</si>
  <si>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</si>
  <si>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</si>
  <si>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</si>
  <si>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</si>
  <si>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</si>
  <si>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</si>
  <si>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</si>
  <si>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</si>
  <si>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</si>
  <si>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</si>
  <si>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</si>
  <si>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</si>
  <si>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</si>
  <si>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</si>
  <si>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</si>
  <si>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</si>
  <si>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</si>
  <si>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</si>
  <si>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</si>
  <si>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</si>
  <si>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</si>
  <si>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</si>
  <si>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</si>
  <si>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</si>
  <si>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</si>
  <si>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</si>
  <si>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</si>
  <si>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</si>
  <si>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</si>
  <si>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</si>
  <si>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</si>
  <si>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</si>
  <si>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</si>
  <si>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</si>
  <si>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</si>
  <si>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</si>
  <si>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</si>
  <si>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</si>
  <si>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</si>
  <si>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</si>
  <si>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</si>
  <si>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</si>
  <si>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</si>
  <si>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</si>
  <si>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</si>
  <si>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</si>
  <si>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</si>
  <si>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</si>
  <si>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</si>
  <si>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</si>
  <si>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</si>
  <si>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</si>
  <si>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</si>
  <si>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</si>
  <si>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</si>
  <si>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</si>
  <si>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</si>
  <si>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</si>
  <si>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</si>
  <si>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</si>
  <si>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</si>
  <si>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</si>
  <si>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</si>
  <si>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</si>
  <si>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</si>
  <si>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</si>
  <si>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</si>
  <si>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</si>
  <si>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</si>
  <si>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</si>
  <si>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</si>
  <si>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</si>
  <si>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</si>
  <si>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</si>
  <si>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</si>
  <si>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</si>
  <si>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</si>
  <si>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</si>
  <si>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</si>
  <si>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</si>
  <si>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</si>
  <si>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</si>
  <si>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</si>
  <si>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</si>
  <si>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</si>
  <si>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</si>
  <si>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</si>
  <si>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</si>
  <si>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</si>
  <si>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</si>
  <si>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</si>
  <si>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</si>
  <si>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</si>
  <si>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</si>
  <si>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</si>
  <si>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</si>
  <si>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</si>
  <si>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</si>
  <si>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</si>
  <si>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</si>
  <si>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</si>
  <si>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</si>
  <si>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</si>
  <si>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</si>
  <si>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</si>
  <si>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</si>
  <si>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</si>
  <si>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</si>
  <si>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</si>
  <si>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</si>
  <si>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</si>
  <si>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</si>
  <si>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</si>
  <si>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</si>
  <si>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</si>
  <si>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</si>
  <si>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</si>
  <si>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</si>
  <si>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</si>
  <si>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</si>
  <si>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</si>
  <si>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</si>
  <si>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</si>
  <si>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</si>
  <si>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</si>
  <si>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</si>
  <si>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</si>
  <si>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</si>
  <si>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</si>
  <si>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</si>
  <si>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</si>
  <si>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</si>
  <si>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</si>
  <si>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</si>
  <si>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</si>
  <si>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</si>
  <si>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</si>
  <si>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</si>
  <si>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</si>
  <si>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</si>
  <si>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</si>
  <si>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</si>
  <si>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</si>
  <si>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</si>
  <si>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</si>
  <si>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</si>
  <si>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</si>
  <si>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</si>
  <si>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</si>
  <si>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</si>
  <si>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</si>
  <si>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</si>
  <si>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</si>
  <si>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</si>
  <si>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</si>
  <si>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</si>
  <si>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</si>
  <si>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</si>
  <si>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</si>
  <si>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</si>
  <si>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</si>
  <si>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</si>
  <si>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</si>
  <si>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</si>
  <si>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</si>
  <si>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</si>
  <si>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</si>
  <si>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</si>
  <si>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</si>
  <si>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</si>
  <si>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</si>
  <si>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</si>
  <si>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</si>
  <si>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</si>
  <si>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</si>
  <si>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</si>
  <si>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</si>
  <si>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</si>
  <si>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</si>
  <si>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</si>
  <si>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</si>
  <si>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</si>
  <si>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</si>
  <si>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</si>
  <si>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</si>
  <si>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</si>
  <si>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</si>
  <si>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</si>
  <si>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</si>
  <si>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</si>
  <si>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</si>
  <si>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</si>
  <si>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</si>
  <si>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</si>
  <si>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</si>
  <si>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</si>
  <si>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</si>
  <si>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</si>
  <si>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</si>
  <si>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</si>
  <si>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</si>
  <si>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</si>
  <si>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</si>
  <si>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</si>
  <si>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</si>
  <si>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</si>
  <si>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</si>
  <si>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</si>
  <si>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</si>
  <si>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</si>
  <si>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</si>
  <si>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</si>
  <si>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</si>
  <si>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</si>
  <si>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</si>
  <si>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</si>
  <si>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</si>
  <si>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</si>
  <si>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</si>
  <si>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</si>
  <si>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</si>
  <si>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</si>
  <si>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</si>
  <si>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</si>
  <si>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</si>
  <si>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</si>
  <si>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</si>
  <si>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</si>
  <si>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</si>
  <si>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</si>
  <si>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</si>
  <si>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</si>
  <si>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</si>
  <si>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</si>
  <si>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</si>
  <si>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</si>
  <si>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</si>
  <si>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</si>
  <si>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</si>
  <si>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</si>
  <si>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</si>
  <si>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</si>
  <si>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</si>
  <si>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</si>
  <si>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</si>
  <si>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</si>
  <si>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</si>
  <si>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</si>
  <si>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</si>
  <si>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</si>
  <si>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</si>
  <si>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</si>
  <si>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</si>
  <si>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</si>
  <si>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</si>
  <si>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</si>
  <si>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</si>
  <si>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</si>
  <si>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</si>
  <si>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</si>
  <si>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</si>
  <si>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</si>
  <si>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</si>
  <si>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</si>
  <si>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</si>
  <si>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</si>
  <si>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</si>
  <si>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</si>
  <si>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</si>
  <si>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</si>
  <si>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</si>
  <si>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</si>
  <si>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</si>
  <si>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</si>
  <si>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</si>
  <si>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</si>
  <si>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</si>
  <si>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</si>
  <si>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</si>
  <si>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</si>
  <si>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</si>
  <si>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</si>
  <si>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</si>
  <si>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</si>
  <si>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</si>
  <si>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</si>
  <si>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</si>
  <si>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</si>
  <si>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</si>
  <si>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</si>
  <si>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</si>
  <si>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</si>
  <si>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</si>
  <si>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</si>
  <si>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</si>
  <si>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</si>
  <si>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</si>
  <si>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</si>
  <si>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</si>
  <si>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</si>
  <si>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</si>
  <si>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</si>
  <si>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</si>
  <si>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</si>
  <si>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</si>
  <si>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</si>
  <si>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</si>
  <si>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</si>
  <si>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</si>
  <si>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</si>
  <si>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</si>
  <si>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</si>
  <si>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</si>
  <si>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</si>
  <si>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</si>
  <si>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</si>
  <si>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</si>
  <si>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</si>
  <si>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</si>
  <si>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</si>
  <si>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</si>
  <si>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</si>
  <si>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</si>
  <si>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</si>
  <si>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</si>
  <si>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</si>
  <si>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</si>
  <si>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</si>
  <si>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</si>
  <si>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</si>
  <si>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</si>
  <si>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</si>
  <si>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</si>
  <si>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</si>
  <si>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</si>
  <si>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</si>
  <si>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</si>
  <si>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</si>
  <si>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</si>
  <si>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</si>
  <si>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</si>
  <si>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</si>
  <si>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</si>
  <si>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</si>
  <si>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</si>
  <si>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</si>
  <si>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</si>
  <si>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</si>
  <si>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</si>
  <si>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</si>
  <si>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</si>
  <si>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</si>
  <si>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</si>
  <si>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</si>
  <si>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</si>
  <si>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</si>
  <si>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</si>
  <si>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</si>
  <si>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</si>
  <si>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</si>
  <si>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</si>
  <si>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</si>
  <si>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</si>
  <si>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</si>
  <si>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</si>
  <si>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</si>
  <si>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</si>
  <si>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</si>
  <si>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</si>
  <si>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</si>
  <si>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</si>
  <si>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</si>
  <si>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</si>
  <si>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</si>
  <si>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</si>
  <si>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</si>
  <si>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</si>
  <si>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</si>
  <si>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</si>
  <si>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</si>
  <si>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</si>
  <si>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</si>
  <si>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</si>
  <si>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</si>
  <si>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</si>
  <si>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</si>
  <si>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</si>
  <si>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</si>
  <si>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</si>
  <si>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</si>
  <si>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</si>
  <si>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</si>
  <si>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</si>
  <si>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</si>
  <si>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</si>
  <si>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</si>
  <si>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</si>
  <si>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</si>
  <si>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</si>
  <si>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</si>
  <si>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</si>
  <si>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</si>
  <si>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</si>
  <si>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</si>
  <si>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</si>
  <si>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</si>
  <si>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</si>
  <si>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</si>
  <si>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</si>
  <si>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</si>
  <si>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</si>
  <si>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</si>
  <si>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</si>
  <si>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</si>
  <si>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</si>
  <si>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</si>
  <si>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</si>
  <si>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</si>
  <si>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</si>
  <si>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</si>
  <si>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</si>
  <si>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</si>
  <si>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</si>
  <si>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</si>
  <si>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</si>
  <si>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</si>
  <si>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</si>
  <si>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</si>
  <si>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</si>
  <si>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</si>
  <si>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</si>
  <si>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</si>
  <si>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</si>
  <si>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</si>
  <si>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</si>
  <si>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</si>
  <si>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</si>
  <si>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</si>
  <si>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</si>
  <si>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</si>
  <si>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</si>
  <si>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</si>
  <si>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</si>
  <si>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</si>
  <si>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</si>
  <si>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</si>
  <si>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</si>
  <si>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</si>
  <si>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</si>
  <si>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</si>
  <si>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</si>
  <si>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</si>
  <si>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</si>
  <si>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</si>
  <si>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</si>
  <si>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</si>
  <si>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</si>
  <si>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</si>
  <si>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</si>
  <si>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</si>
  <si>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</si>
  <si>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</si>
  <si>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</si>
  <si>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</si>
  <si>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</si>
  <si>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</si>
  <si>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</si>
  <si>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</si>
  <si>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</si>
  <si>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</si>
  <si>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</si>
  <si>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</si>
  <si>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</si>
  <si>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</si>
  <si>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</si>
  <si>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</si>
  <si>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</si>
  <si>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</si>
  <si>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</si>
  <si>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</si>
  <si>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</si>
  <si>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</si>
  <si>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</si>
  <si>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</si>
  <si>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</si>
  <si>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</si>
  <si>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</si>
  <si>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</si>
  <si>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</si>
  <si>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</si>
  <si>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</si>
  <si>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</si>
  <si>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</si>
  <si>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</si>
  <si>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</si>
  <si>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</si>
  <si>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</si>
  <si>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</si>
  <si>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</si>
  <si>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</si>
  <si>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</si>
  <si>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</si>
  <si>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</si>
  <si>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</si>
  <si>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</si>
  <si>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</si>
  <si>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</si>
  <si>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</si>
  <si>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</si>
  <si>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</si>
  <si>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</si>
  <si>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</si>
  <si>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</si>
  <si>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</si>
  <si>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</si>
  <si>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</si>
  <si>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</si>
  <si>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</si>
  <si>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</si>
  <si>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</si>
  <si>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</si>
  <si>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</si>
  <si>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</si>
  <si>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</si>
  <si>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</si>
  <si>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</si>
  <si>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</si>
  <si>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</si>
  <si>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</si>
  <si>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</si>
  <si>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</si>
  <si>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</si>
  <si>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</si>
  <si>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</si>
  <si>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</si>
  <si>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</si>
  <si>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</si>
  <si>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</si>
  <si>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</si>
  <si>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</si>
  <si>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</si>
  <si>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</si>
  <si>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</si>
  <si>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</si>
  <si>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</si>
  <si>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</si>
  <si>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</si>
  <si>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</si>
  <si>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</si>
  <si>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</si>
  <si>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</si>
  <si>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</si>
  <si>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</si>
  <si>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</si>
  <si>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</si>
  <si>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</si>
  <si>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</si>
  <si>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</si>
  <si>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</si>
  <si>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</si>
  <si>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</si>
  <si>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</si>
  <si>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</si>
  <si>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</si>
  <si>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</si>
  <si>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</si>
  <si>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</si>
  <si>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</si>
  <si>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</si>
  <si>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</si>
  <si>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</si>
  <si>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</si>
  <si>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</si>
  <si>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</si>
  <si>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</si>
  <si>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</si>
  <si>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</si>
  <si>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</si>
  <si>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</si>
  <si>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</si>
  <si>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</si>
  <si>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</si>
  <si>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</si>
  <si>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</si>
  <si>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</si>
  <si>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</si>
  <si>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</si>
  <si>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</si>
  <si>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</si>
  <si>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</si>
  <si>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</si>
  <si>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</si>
  <si>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</si>
  <si>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</si>
  <si>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</si>
  <si>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</si>
  <si>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</si>
  <si>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</si>
  <si>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</si>
  <si>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</si>
  <si>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</si>
  <si>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</si>
  <si>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</si>
  <si>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</si>
  <si>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</si>
  <si>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</si>
  <si>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</si>
  <si>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</si>
  <si>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</si>
  <si>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</si>
  <si>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</si>
  <si>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</si>
  <si>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</si>
  <si>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</si>
  <si>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</si>
  <si>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</si>
  <si>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</si>
  <si>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</si>
  <si>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</si>
  <si>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</si>
  <si>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</si>
  <si>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</si>
  <si>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</si>
  <si>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</si>
  <si>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</si>
  <si>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</si>
  <si>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</si>
  <si>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</si>
  <si>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</si>
  <si>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</si>
  <si>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</si>
  <si>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</si>
  <si>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</si>
  <si>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</si>
  <si>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</si>
  <si>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</si>
  <si>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</si>
  <si>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</si>
  <si>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</si>
  <si>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</si>
  <si>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</si>
  <si>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</si>
  <si>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</si>
  <si>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</si>
  <si>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</si>
  <si>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</si>
  <si>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</si>
  <si>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</si>
  <si>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</si>
  <si>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</si>
  <si>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</si>
  <si>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</si>
  <si>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</si>
  <si>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</si>
  <si>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</si>
  <si>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</si>
  <si>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</si>
  <si>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</si>
  <si>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</si>
  <si>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</si>
  <si>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</si>
  <si>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</si>
  <si>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</si>
  <si>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</si>
  <si>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</si>
  <si>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</si>
  <si>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</si>
  <si>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</si>
  <si>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</si>
  <si>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</si>
  <si>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</si>
  <si>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</si>
  <si>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</si>
  <si>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</si>
  <si>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</si>
  <si>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</si>
  <si>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</si>
  <si>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</si>
  <si>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</si>
  <si>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</si>
  <si>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</si>
  <si>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</si>
  <si>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</si>
  <si>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</si>
  <si>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</si>
  <si>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</si>
  <si>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</si>
  <si>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</si>
  <si>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</si>
  <si>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</si>
  <si>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</si>
  <si>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</si>
  <si>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</si>
  <si>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</si>
  <si>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</si>
  <si>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</si>
  <si>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</si>
  <si>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</si>
  <si>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</si>
  <si>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</si>
  <si>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</si>
  <si>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</si>
  <si>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</si>
  <si>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</si>
  <si>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</si>
  <si>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</si>
  <si>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</si>
  <si>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</si>
  <si>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</si>
  <si>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</si>
  <si>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</si>
  <si>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</si>
  <si>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</si>
  <si>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</si>
  <si>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</si>
  <si>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</si>
  <si>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</si>
  <si>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</si>
  <si>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</si>
  <si>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</si>
  <si>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</si>
  <si>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</si>
  <si>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</si>
  <si>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</si>
  <si>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</si>
  <si>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</si>
  <si>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</si>
  <si>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</si>
  <si>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</si>
  <si>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</si>
  <si>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</si>
  <si>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</si>
  <si>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</si>
  <si>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</si>
  <si>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</si>
  <si>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</si>
  <si>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</si>
  <si>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</si>
  <si>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</si>
  <si>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</si>
  <si>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</si>
  <si>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</si>
  <si>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</si>
  <si>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</si>
  <si>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</si>
  <si>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</si>
  <si>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</si>
  <si>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</si>
  <si>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</si>
  <si>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</si>
  <si>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</si>
  <si>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</si>
  <si>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</si>
  <si>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</si>
  <si>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</si>
  <si>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</si>
  <si>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</si>
  <si>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</si>
  <si>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</si>
  <si>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</si>
  <si>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</si>
  <si>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</si>
  <si>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</si>
  <si>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</si>
  <si>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</si>
  <si>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</si>
  <si>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</si>
  <si>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</si>
  <si>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</si>
  <si>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</si>
  <si>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</si>
  <si>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</si>
  <si>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</si>
  <si>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</si>
  <si>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</si>
  <si>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</si>
  <si>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</si>
  <si>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</si>
  <si>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</si>
  <si>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</si>
  <si>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</si>
  <si>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</si>
  <si>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</si>
  <si>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</si>
  <si>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</si>
  <si>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</si>
  <si>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</si>
  <si>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</si>
  <si>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</si>
  <si>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</si>
  <si>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</si>
  <si>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</si>
  <si>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</si>
  <si>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</si>
  <si>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</si>
  <si>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</si>
  <si>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</si>
  <si>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</si>
  <si>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</si>
  <si>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</si>
  <si>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</si>
  <si>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</si>
  <si>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</si>
  <si>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</si>
  <si>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</si>
  <si>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</si>
  <si>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</si>
  <si>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</si>
  <si>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</si>
  <si>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</si>
  <si>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</si>
  <si>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</si>
  <si>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</si>
  <si>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</si>
  <si>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</si>
  <si>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</si>
  <si>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</si>
  <si>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</si>
  <si>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</si>
  <si>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</si>
  <si>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</si>
  <si>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</si>
  <si>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</si>
  <si>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</si>
  <si>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</si>
  <si>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</si>
  <si>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</si>
  <si>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</si>
  <si>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</si>
  <si>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</si>
  <si>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</si>
  <si>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</si>
  <si>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</si>
  <si>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</si>
  <si>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</si>
  <si>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</si>
  <si>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</si>
  <si>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</si>
  <si>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</si>
  <si>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</si>
  <si>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</si>
  <si>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</si>
  <si>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</si>
  <si>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</si>
  <si>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</si>
  <si>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</si>
  <si>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</si>
  <si>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</si>
  <si>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</si>
  <si>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</si>
  <si>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</si>
  <si>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</si>
  <si>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</si>
  <si>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</si>
  <si>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</si>
  <si>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</si>
  <si>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</si>
  <si>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</si>
  <si>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</si>
  <si>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</si>
  <si>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</si>
  <si>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</si>
  <si>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</si>
  <si>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</si>
  <si>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</si>
  <si>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</si>
  <si>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</si>
  <si>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</si>
  <si>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</si>
  <si>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</si>
  <si>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</si>
  <si>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</si>
  <si>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</si>
  <si>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</si>
  <si>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</si>
  <si>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</si>
  <si>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</si>
  <si>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</si>
  <si>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</si>
  <si>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</si>
  <si>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</si>
  <si>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</si>
  <si>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</si>
  <si>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</si>
  <si>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</si>
  <si>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</si>
  <si>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</si>
  <si>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</si>
  <si>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</si>
  <si>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</si>
  <si>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</si>
  <si>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</si>
  <si>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</si>
  <si>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</si>
  <si>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</si>
  <si>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</si>
  <si>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</si>
  <si>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</si>
  <si>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</si>
  <si>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</si>
  <si>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</si>
  <si>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</si>
  <si>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</si>
  <si>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</si>
  <si>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</si>
  <si>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</si>
  <si>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</si>
  <si>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</si>
  <si>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</si>
  <si>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</si>
  <si>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</si>
  <si>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</si>
  <si>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</si>
  <si>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</si>
  <si>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</si>
  <si>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</si>
  <si>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</si>
  <si>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</si>
  <si>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</si>
  <si>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</si>
  <si>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</si>
  <si>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</si>
  <si>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</si>
  <si>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</si>
  <si>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</si>
  <si>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</si>
  <si>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</si>
  <si>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</si>
  <si>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</si>
  <si>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</si>
  <si>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</si>
  <si>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</si>
  <si>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</si>
  <si>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</si>
  <si>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</si>
  <si>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</si>
  <si>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</si>
  <si>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</si>
  <si>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</si>
  <si>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</si>
  <si>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</si>
  <si>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</si>
  <si>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</si>
  <si>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</si>
  <si>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</si>
  <si>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</si>
  <si>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</si>
  <si>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</si>
  <si>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</si>
  <si>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</si>
  <si>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</si>
  <si>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</si>
  <si>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</si>
  <si>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</si>
  <si>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</si>
  <si>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</si>
  <si>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</si>
  <si>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</si>
  <si>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</si>
  <si>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</si>
  <si>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</si>
  <si>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</si>
  <si>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</si>
  <si>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</si>
  <si>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</si>
  <si>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</si>
  <si>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</si>
  <si>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</si>
  <si>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</si>
  <si>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</si>
  <si>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</si>
  <si>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</si>
  <si>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</si>
  <si>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</si>
  <si>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</si>
  <si>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</si>
  <si>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</si>
  <si>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</si>
  <si>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</si>
  <si>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</si>
  <si>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</si>
  <si>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</si>
  <si>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</si>
  <si>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</si>
  <si>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</si>
  <si>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</si>
  <si>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</si>
  <si>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</si>
  <si>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</si>
  <si>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</si>
  <si>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</si>
  <si>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</si>
  <si>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</si>
  <si>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</si>
  <si>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</si>
  <si>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</si>
  <si>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</si>
  <si>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</si>
  <si>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</si>
  <si>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</si>
  <si>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</si>
  <si>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</si>
  <si>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</si>
  <si>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</si>
  <si>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</si>
  <si>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</si>
  <si>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</si>
  <si>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</si>
  <si>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</si>
  <si>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</si>
  <si>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</si>
  <si>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</si>
  <si>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</si>
  <si>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</si>
  <si>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</si>
  <si>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</si>
  <si>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</si>
  <si>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</si>
  <si>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</si>
  <si>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</si>
  <si>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</si>
  <si>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</si>
  <si>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</si>
  <si>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</si>
  <si>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</si>
  <si>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</si>
  <si>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</si>
  <si>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</si>
  <si>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</si>
  <si>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</si>
  <si>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</si>
  <si>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</si>
  <si>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</si>
  <si>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</si>
  <si>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</si>
  <si>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</si>
  <si>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</si>
  <si>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</si>
  <si>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</si>
  <si>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</si>
  <si>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</si>
  <si>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</si>
  <si>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</si>
  <si>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</si>
  <si>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</si>
  <si>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</si>
  <si>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</si>
  <si>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</si>
  <si>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</si>
  <si>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</si>
  <si>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</si>
  <si>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</si>
  <si>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</si>
  <si>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</si>
  <si>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</si>
  <si>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</si>
  <si>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</si>
  <si>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</si>
  <si>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</si>
  <si>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</si>
  <si>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</si>
  <si>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</si>
  <si>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</si>
  <si>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</si>
  <si>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</si>
  <si>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</si>
  <si>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</si>
  <si>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</si>
  <si>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</si>
  <si>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</si>
  <si>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</si>
  <si>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</si>
  <si>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</si>
  <si>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</si>
  <si>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</si>
  <si>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</si>
  <si>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</si>
  <si>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</si>
  <si>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</si>
  <si>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</si>
  <si>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</si>
  <si>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</si>
  <si>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</si>
  <si>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</si>
  <si>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</si>
  <si>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</si>
  <si>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</si>
  <si>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</si>
  <si>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</si>
  <si>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</si>
  <si>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</si>
  <si>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</si>
  <si>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</si>
  <si>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</si>
  <si>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</si>
  <si>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</si>
  <si>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</si>
  <si>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</si>
  <si>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</si>
  <si>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</si>
  <si>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</si>
  <si>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</si>
  <si>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</si>
  <si>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</si>
  <si>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</si>
  <si>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</si>
  <si>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</si>
  <si>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</si>
  <si>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</si>
  <si>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</si>
  <si>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</si>
  <si>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</si>
  <si>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</si>
  <si>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</si>
  <si>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</si>
  <si>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</si>
  <si>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</si>
  <si>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</si>
  <si>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</si>
  <si>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</si>
  <si>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</si>
  <si>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</si>
  <si>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</si>
  <si>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</si>
  <si>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</si>
  <si>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</si>
  <si>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</si>
  <si>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</si>
  <si>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</si>
  <si>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</si>
  <si>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</si>
  <si>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</si>
  <si>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</si>
  <si>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</si>
  <si>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</si>
  <si>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</si>
  <si>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</si>
  <si>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</si>
  <si>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</si>
  <si>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</si>
  <si>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</si>
  <si>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</si>
  <si>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</si>
  <si>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</si>
  <si>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</si>
  <si>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</si>
  <si>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</si>
  <si>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</si>
  <si>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</si>
  <si>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</si>
  <si>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</si>
  <si>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</si>
  <si>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</si>
  <si>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</si>
  <si>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</si>
  <si>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</si>
  <si>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</si>
  <si>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</si>
  <si>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</si>
  <si>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</si>
  <si>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</si>
  <si>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</si>
  <si>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</si>
  <si>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</si>
  <si>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</si>
  <si>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</si>
  <si>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</si>
  <si>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</si>
  <si>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</si>
  <si>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</si>
  <si>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</si>
  <si>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</si>
  <si>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</si>
  <si>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</si>
  <si>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</si>
  <si>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</si>
  <si>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</si>
  <si>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</si>
  <si>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</si>
  <si>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</si>
  <si>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</si>
  <si>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</si>
  <si>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</si>
  <si>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</si>
  <si>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</si>
  <si>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</si>
  <si>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</si>
  <si>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</si>
  <si>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</si>
  <si>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</si>
  <si>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</si>
  <si>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</si>
  <si>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</si>
  <si>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</si>
  <si>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</si>
  <si>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</si>
  <si>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</si>
  <si>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</si>
  <si>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</si>
  <si>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</si>
  <si>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</si>
  <si>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</si>
  <si>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</si>
  <si>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</si>
  <si>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</si>
  <si>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</si>
  <si>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</si>
  <si>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</si>
  <si>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</si>
  <si>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</si>
  <si>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</si>
  <si>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</si>
  <si>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</si>
  <si>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</si>
  <si>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</si>
  <si>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</si>
  <si>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</si>
  <si>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</si>
  <si>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</si>
  <si>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</si>
  <si>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</si>
  <si>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</si>
  <si>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</si>
  <si>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</si>
  <si>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</si>
  <si>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</si>
  <si>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</si>
  <si>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</si>
  <si>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</si>
  <si>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</si>
  <si>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</si>
  <si>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</si>
  <si>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</si>
  <si>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</si>
  <si>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</si>
  <si>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</si>
  <si>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</si>
  <si>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</si>
  <si>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</si>
  <si>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</si>
  <si>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</si>
  <si>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</si>
  <si>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</si>
  <si>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</si>
  <si>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</si>
  <si>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</si>
  <si>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</si>
  <si>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</si>
  <si>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</si>
  <si>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</si>
  <si>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</si>
  <si>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</si>
  <si>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</si>
  <si>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</si>
  <si>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</si>
  <si>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</si>
  <si>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</si>
  <si>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</si>
  <si>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</si>
  <si>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</si>
  <si>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</si>
  <si>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</si>
  <si>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</si>
  <si>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</si>
  <si>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</si>
  <si>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</si>
  <si>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</si>
  <si>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</si>
  <si>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</si>
  <si>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</si>
  <si>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</si>
  <si>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</si>
  <si>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</si>
  <si>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</si>
  <si>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</si>
  <si>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</si>
  <si>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</si>
  <si>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</si>
  <si>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</si>
  <si>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</si>
  <si>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</si>
  <si>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</si>
  <si>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</si>
  <si>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</si>
  <si>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</si>
  <si>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</si>
  <si>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</si>
  <si>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</si>
  <si>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</si>
  <si>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</si>
  <si>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</si>
  <si>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</si>
  <si>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</si>
  <si>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</si>
  <si>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</si>
  <si>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</si>
  <si>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</si>
  <si>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</si>
  <si>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</si>
  <si>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</si>
  <si>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</si>
  <si>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</si>
  <si>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</si>
  <si>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</si>
  <si>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</si>
  <si>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</si>
  <si>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</si>
  <si>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</si>
  <si>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</si>
  <si>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</si>
  <si>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</si>
  <si>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</si>
  <si>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</si>
  <si>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</si>
  <si>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</si>
  <si>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</si>
  <si>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</si>
  <si>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</si>
  <si>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</si>
  <si>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</si>
  <si>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</si>
  <si>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</si>
  <si>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</si>
  <si>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</si>
  <si>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</si>
  <si>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</si>
  <si>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</si>
  <si>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</si>
  <si>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</si>
  <si>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</si>
  <si>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</si>
  <si>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</si>
  <si>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</si>
  <si>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</si>
  <si>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</si>
  <si>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</si>
  <si>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</si>
  <si>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</si>
  <si>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</si>
  <si>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</si>
  <si>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</si>
  <si>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</si>
  <si>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</si>
  <si>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</si>
  <si>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</si>
  <si>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</si>
  <si>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</si>
  <si>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</si>
  <si>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</si>
  <si>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</si>
  <si>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</si>
  <si>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</si>
  <si>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</si>
  <si>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</si>
  <si>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</si>
  <si>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</si>
  <si>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</si>
  <si>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</si>
  <si>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</si>
  <si>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</si>
  <si>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</si>
  <si>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</si>
  <si>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</si>
  <si>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</si>
  <si>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</si>
  <si>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</si>
  <si>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</si>
  <si>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</si>
  <si>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</si>
  <si>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</si>
  <si>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</si>
  <si>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</si>
  <si>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</si>
  <si>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</si>
  <si>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</si>
  <si>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</si>
  <si>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</si>
  <si>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</si>
  <si>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</si>
  <si>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</si>
  <si>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</si>
  <si>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</si>
  <si>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</si>
  <si>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</si>
  <si>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</si>
  <si>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</si>
  <si>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</si>
  <si>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</si>
  <si>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</si>
  <si>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</si>
  <si>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</si>
  <si>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</si>
  <si>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</si>
  <si>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</si>
  <si>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</si>
  <si>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</si>
  <si>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</si>
  <si>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</si>
  <si>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</si>
  <si>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</si>
  <si>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</si>
  <si>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</si>
  <si>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</si>
  <si>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</si>
  <si>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</si>
  <si>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</si>
  <si>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</si>
  <si>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</si>
  <si>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</si>
  <si>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</si>
  <si>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</si>
  <si>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</si>
  <si>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</si>
  <si>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</si>
  <si>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</si>
  <si>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</si>
  <si>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</si>
  <si>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</si>
  <si>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</si>
  <si>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</si>
  <si>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</si>
  <si>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</si>
  <si>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</si>
  <si>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</si>
  <si>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</si>
  <si>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</si>
  <si>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</si>
  <si>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</si>
  <si>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</si>
  <si>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</si>
  <si>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</si>
  <si>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</si>
  <si>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</si>
  <si>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</si>
  <si>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</si>
  <si>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</si>
  <si>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</si>
  <si>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</si>
  <si>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</si>
  <si>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</si>
  <si>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</si>
  <si>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</si>
  <si>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</si>
  <si>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</si>
  <si>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</si>
  <si>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</si>
  <si>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</si>
  <si>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</si>
  <si>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</si>
  <si>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</si>
  <si>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</si>
  <si>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</si>
  <si>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</si>
  <si>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</si>
  <si>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</si>
  <si>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</si>
  <si>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</si>
  <si>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</si>
  <si>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</si>
  <si>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</si>
  <si>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</si>
  <si>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</si>
  <si>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</si>
  <si>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</si>
  <si>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</si>
  <si>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</si>
  <si>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</si>
  <si>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</si>
  <si>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</si>
  <si>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</si>
  <si>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</si>
  <si>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</si>
  <si>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</si>
  <si>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</si>
  <si>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</si>
  <si>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</si>
  <si>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</si>
  <si>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</si>
  <si>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</si>
  <si>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</si>
  <si>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</si>
  <si>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</si>
  <si>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</si>
  <si>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</si>
  <si>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</si>
  <si>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</si>
  <si>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</si>
  <si>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</si>
  <si>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</si>
  <si>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</si>
  <si>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</si>
  <si>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</si>
  <si>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</si>
  <si>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</si>
  <si>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</si>
  <si>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</si>
  <si>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</si>
  <si>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</si>
  <si>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</si>
  <si>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</si>
  <si>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</si>
  <si>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</si>
  <si>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</si>
  <si>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</si>
  <si>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</si>
  <si>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</si>
  <si>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</si>
  <si>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</si>
  <si>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</si>
  <si>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</si>
  <si>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</si>
  <si>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</si>
  <si>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</si>
  <si>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</si>
  <si>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</si>
  <si>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</si>
  <si>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</si>
  <si>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</si>
  <si>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</si>
  <si>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</si>
  <si>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</si>
  <si>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</si>
  <si>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</si>
  <si>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</si>
  <si>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</si>
  <si>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</si>
  <si>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</si>
  <si>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</si>
  <si>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</si>
  <si>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</si>
  <si>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</si>
  <si>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</si>
  <si>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</si>
  <si>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</si>
  <si>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</si>
  <si>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</si>
  <si>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</si>
  <si>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</si>
  <si>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</si>
  <si>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</si>
  <si>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</si>
  <si>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</si>
  <si>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</si>
  <si>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</si>
  <si>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</si>
  <si>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</si>
  <si>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</si>
  <si>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</si>
  <si>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</si>
  <si>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</si>
  <si>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</si>
  <si>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</si>
  <si>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</si>
  <si>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</si>
  <si>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</si>
  <si>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</si>
  <si>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</si>
  <si>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</si>
  <si>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</si>
  <si>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</si>
  <si>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</si>
  <si>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</si>
  <si>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</si>
  <si>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</si>
  <si>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</si>
  <si>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</si>
  <si>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</si>
  <si>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</si>
  <si>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</si>
  <si>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</si>
  <si>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</si>
  <si>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</si>
  <si>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</si>
  <si>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</si>
  <si>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</si>
  <si>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</si>
  <si>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</si>
  <si>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</si>
  <si>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</si>
  <si>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</si>
  <si>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</si>
  <si>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</si>
  <si>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</si>
  <si>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</si>
  <si>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</si>
  <si>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</si>
  <si>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</si>
  <si>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</si>
  <si>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</si>
  <si>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</si>
  <si>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</si>
  <si>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</si>
  <si>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</si>
  <si>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</si>
  <si>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</si>
  <si>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</si>
  <si>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</si>
  <si>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</si>
  <si>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</si>
  <si>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</si>
  <si>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</si>
  <si>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</si>
  <si>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</si>
  <si>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</si>
  <si>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</si>
  <si>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</si>
  <si>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</si>
  <si>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</si>
  <si>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</si>
  <si>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</si>
  <si>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</si>
  <si>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</si>
  <si>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</si>
  <si>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</si>
  <si>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</si>
  <si>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</si>
  <si>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</si>
  <si>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</si>
  <si>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</si>
  <si>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</si>
  <si>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</si>
  <si>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</si>
  <si>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</si>
  <si>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</si>
  <si>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</si>
  <si>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</si>
  <si>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</si>
  <si>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</si>
  <si>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</si>
  <si>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</si>
  <si>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</si>
  <si>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</si>
  <si>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</si>
  <si>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</si>
  <si>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</si>
  <si>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</si>
  <si>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</si>
  <si>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</si>
  <si>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</si>
  <si>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</si>
  <si>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</si>
  <si>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</si>
  <si>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</si>
  <si>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</si>
  <si>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</si>
  <si>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</si>
  <si>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</si>
  <si>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</si>
  <si>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</si>
  <si>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</si>
  <si>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</si>
  <si>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</si>
  <si>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</si>
  <si>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</si>
  <si>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</si>
  <si>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</si>
  <si>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</si>
  <si>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</si>
  <si>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</si>
  <si>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</si>
  <si>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</si>
  <si>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</si>
  <si>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</si>
  <si>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</si>
  <si>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</si>
  <si>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</si>
  <si>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</si>
  <si>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</si>
  <si>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</si>
  <si>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</si>
  <si>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</si>
  <si>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</si>
  <si>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</si>
  <si>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</si>
  <si>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</si>
  <si>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</si>
  <si>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</si>
  <si>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</si>
  <si>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</si>
  <si>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</si>
  <si>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</si>
  <si>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</si>
  <si>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</si>
  <si>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</si>
  <si>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</si>
  <si>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</si>
  <si>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</si>
  <si>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</si>
  <si>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</si>
  <si>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</si>
  <si>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</si>
  <si>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</si>
  <si>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</si>
  <si>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</si>
  <si>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</si>
  <si>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</si>
  <si>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</si>
  <si>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</si>
  <si>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</si>
  <si>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</si>
  <si>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</si>
  <si>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</si>
  <si>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</si>
  <si>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</si>
  <si>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</si>
  <si>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</si>
  <si>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</si>
  <si>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</si>
  <si>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</si>
  <si>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</si>
  <si>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</si>
  <si>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</si>
  <si>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</si>
  <si>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</si>
  <si>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</si>
  <si>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</si>
  <si>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</si>
  <si>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</si>
  <si>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</si>
  <si>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</si>
  <si>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</si>
  <si>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</si>
  <si>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</si>
  <si>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</si>
  <si>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</si>
  <si>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</si>
  <si>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</si>
  <si>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</si>
  <si>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</si>
  <si>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</si>
  <si>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</si>
  <si>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</si>
  <si>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</si>
  <si>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</si>
  <si>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</si>
  <si>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</si>
  <si>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</si>
  <si>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</si>
  <si>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</si>
  <si>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</si>
  <si>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</si>
  <si>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</si>
  <si>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</si>
  <si>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</si>
  <si>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</si>
  <si>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</si>
  <si>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</si>
  <si>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</si>
  <si>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</si>
  <si>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</si>
  <si>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</si>
  <si>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</si>
  <si>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</si>
  <si>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</si>
  <si>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</si>
  <si>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</si>
  <si>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</si>
  <si>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</si>
  <si>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</si>
  <si>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</si>
  <si>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</si>
  <si>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</si>
  <si>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</si>
  <si>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</si>
  <si>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</si>
  <si>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</si>
  <si>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</si>
  <si>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</si>
  <si>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</si>
  <si>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</si>
  <si>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</si>
  <si>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</si>
  <si>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</si>
  <si>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</si>
  <si>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</si>
  <si>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</si>
  <si>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</si>
  <si>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</si>
  <si>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</si>
  <si>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</si>
  <si>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</si>
  <si>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</si>
  <si>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</si>
  <si>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</si>
  <si>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</si>
  <si>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</si>
  <si>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</si>
  <si>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</si>
  <si>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</si>
  <si>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</si>
  <si>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</si>
  <si>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</si>
  <si>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</si>
  <si>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</si>
  <si>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</si>
  <si>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</si>
  <si>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</si>
  <si>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</si>
  <si>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</si>
  <si>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</si>
  <si>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</si>
  <si>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</si>
  <si>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</si>
  <si>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</si>
  <si>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</si>
  <si>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</si>
  <si>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</si>
  <si>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</si>
  <si>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</si>
  <si>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</si>
  <si>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</si>
  <si>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</si>
  <si>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</si>
  <si>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</si>
  <si>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</si>
  <si>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</si>
  <si>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</si>
  <si>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</si>
  <si>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</si>
  <si>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</si>
  <si>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</si>
  <si>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</si>
  <si>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</si>
  <si>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</si>
  <si>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</si>
  <si>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</si>
  <si>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</si>
  <si>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</si>
  <si>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</si>
  <si>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</si>
  <si>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</si>
  <si>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</si>
  <si>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</si>
  <si>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</si>
  <si>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</si>
  <si>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</si>
  <si>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</si>
  <si>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</si>
  <si>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</si>
  <si>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</si>
  <si>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</si>
  <si>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</si>
  <si>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</si>
  <si>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</si>
  <si>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</si>
  <si>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</si>
  <si>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</si>
  <si>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</si>
  <si>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</si>
  <si>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</si>
  <si>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</si>
  <si>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</si>
  <si>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</si>
  <si>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</si>
  <si>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</si>
  <si>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</si>
  <si>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</si>
  <si>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</si>
  <si>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</si>
  <si>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</si>
  <si>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</si>
  <si>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</si>
  <si>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</si>
  <si>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</si>
  <si>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</si>
  <si>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</si>
  <si>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</si>
  <si>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</si>
  <si>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</si>
  <si>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</si>
  <si>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</si>
  <si>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</si>
  <si>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</si>
  <si>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</si>
  <si>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</si>
  <si>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</si>
  <si>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</si>
  <si>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</si>
  <si>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</si>
  <si>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</si>
  <si>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</si>
  <si>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</si>
  <si>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</si>
  <si>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</si>
  <si>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</si>
  <si>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</si>
  <si>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</si>
  <si>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</si>
  <si>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</si>
  <si>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</si>
  <si>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</si>
  <si>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</si>
  <si>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</si>
  <si>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</si>
  <si>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</si>
  <si>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</si>
  <si>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</si>
  <si>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</si>
  <si>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</si>
  <si>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</si>
  <si>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</si>
  <si>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</si>
  <si>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</si>
  <si>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</si>
  <si>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</si>
  <si>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</si>
  <si>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</si>
  <si>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</si>
  <si>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</si>
  <si>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</si>
  <si>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</si>
  <si>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</si>
  <si>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</si>
  <si>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</si>
  <si>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</si>
  <si>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</si>
  <si>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</si>
  <si>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</si>
  <si>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</si>
  <si>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</si>
  <si>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</si>
  <si>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</si>
  <si>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</si>
  <si>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</si>
  <si>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</si>
  <si>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</si>
  <si>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</si>
  <si>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</si>
  <si>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</si>
  <si>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</si>
  <si>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</si>
  <si>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</si>
  <si>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</si>
  <si>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</si>
  <si>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</si>
  <si>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</si>
  <si>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</si>
  <si>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</si>
  <si>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</si>
  <si>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</si>
  <si>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</si>
  <si>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</si>
  <si>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</si>
  <si>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</si>
  <si>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</si>
  <si>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</si>
  <si>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</si>
  <si>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</si>
  <si>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</si>
  <si>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</si>
  <si>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</si>
  <si>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</si>
  <si>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</si>
  <si>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</si>
  <si>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</si>
  <si>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</si>
  <si>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</si>
  <si>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</si>
  <si>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</si>
  <si>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</si>
  <si>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</si>
  <si>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</si>
  <si>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</si>
  <si>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</si>
  <si>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</si>
  <si>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</si>
  <si>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</si>
  <si>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</si>
  <si>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</si>
  <si>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</si>
  <si>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</si>
  <si>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</si>
  <si>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</si>
  <si>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</si>
  <si>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</si>
  <si>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</si>
  <si>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</si>
  <si>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</si>
  <si>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</si>
  <si>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</si>
  <si>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</si>
  <si>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</si>
  <si>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</si>
  <si>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</si>
  <si>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</si>
  <si>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</si>
  <si>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</si>
  <si>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</si>
  <si>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</si>
  <si>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</si>
  <si>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</si>
  <si>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</si>
  <si>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</si>
  <si>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</si>
  <si>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</si>
  <si>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</si>
  <si>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</si>
  <si>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</si>
  <si>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</si>
  <si>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</si>
  <si>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</si>
  <si>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</si>
  <si>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</si>
  <si>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</si>
  <si>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</si>
  <si>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</si>
  <si>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</si>
  <si>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</si>
  <si>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</si>
  <si>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</si>
  <si>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</si>
  <si>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</si>
  <si>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</si>
  <si>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</si>
  <si>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</si>
  <si>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</si>
  <si>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</si>
  <si>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</si>
  <si>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</si>
  <si>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</si>
  <si>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</si>
  <si>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</si>
  <si>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</si>
  <si>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</si>
  <si>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</si>
  <si>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</si>
  <si>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</si>
  <si>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</si>
  <si>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</si>
  <si>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</si>
  <si>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</si>
  <si>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</si>
  <si>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</si>
  <si>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</si>
  <si>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</si>
  <si>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</si>
  <si>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</si>
  <si>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</si>
  <si>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</si>
  <si>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</si>
  <si>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</si>
  <si>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</si>
  <si>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</si>
  <si>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</si>
  <si>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</si>
  <si>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</si>
  <si>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</si>
  <si>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</si>
  <si>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</si>
  <si>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</si>
  <si>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</si>
  <si>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</si>
  <si>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</si>
  <si>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</si>
  <si>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</si>
  <si>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</si>
  <si>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</si>
  <si>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</si>
  <si>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</si>
  <si>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</si>
  <si>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</si>
  <si>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</si>
  <si>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</si>
  <si>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</si>
  <si>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</si>
  <si>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</si>
  <si>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</si>
  <si>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</si>
  <si>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</si>
  <si>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</si>
  <si>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</si>
  <si>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</si>
  <si>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</si>
  <si>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</si>
  <si>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</si>
  <si>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</si>
  <si>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</si>
  <si>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</si>
  <si>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</si>
  <si>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</si>
  <si>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</si>
  <si>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</si>
  <si>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</si>
  <si>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</si>
  <si>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</si>
  <si>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</si>
  <si>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</si>
  <si>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</si>
  <si>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</si>
  <si>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</si>
  <si>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</si>
  <si>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</si>
  <si>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</si>
  <si>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</si>
  <si>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</si>
  <si>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</si>
  <si>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</si>
  <si>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</si>
  <si>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</si>
  <si>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</si>
  <si>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</si>
  <si>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</si>
  <si>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</si>
  <si>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</si>
  <si>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</si>
  <si>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</si>
  <si>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</si>
  <si>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</si>
  <si>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</si>
  <si>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</si>
  <si>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</si>
  <si>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</si>
  <si>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</si>
  <si>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</si>
  <si>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</si>
  <si>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</si>
  <si>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</si>
  <si>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</si>
  <si>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</si>
  <si>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</si>
  <si>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</si>
  <si>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</si>
  <si>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</si>
  <si>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</si>
  <si>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</si>
  <si>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</si>
  <si>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</si>
  <si>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</si>
  <si>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</si>
  <si>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</si>
  <si>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</si>
  <si>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</si>
  <si>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</si>
  <si>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</si>
  <si>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</si>
  <si>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</si>
  <si>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</si>
  <si>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</si>
  <si>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</si>
  <si>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</si>
  <si>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</si>
  <si>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</si>
  <si>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</si>
  <si>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</si>
  <si>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</si>
  <si>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</si>
  <si>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</si>
  <si>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</si>
  <si>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</si>
  <si>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</si>
  <si>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</si>
  <si>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</si>
  <si>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</si>
  <si>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</si>
  <si>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</si>
  <si>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</si>
  <si>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</si>
  <si>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</si>
  <si>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</si>
  <si>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</si>
  <si>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</si>
  <si>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</si>
  <si>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</si>
  <si>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</si>
  <si>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</si>
  <si>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</si>
  <si>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</si>
  <si>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</si>
  <si>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</si>
  <si>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</si>
  <si>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</si>
  <si>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</si>
  <si>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</si>
  <si>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</si>
  <si>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</si>
  <si>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</si>
  <si>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</si>
  <si>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</si>
  <si>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</si>
  <si>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</si>
  <si>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</si>
  <si>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</si>
  <si>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</si>
  <si>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</si>
  <si>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</si>
  <si>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</si>
  <si>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</si>
  <si>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</si>
  <si>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</si>
  <si>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</si>
  <si>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</si>
  <si>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</si>
  <si>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</si>
  <si>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</si>
  <si>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</si>
  <si>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</si>
  <si>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</si>
  <si>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</si>
  <si>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</si>
  <si>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</si>
  <si>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</si>
  <si>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</si>
  <si>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</si>
  <si>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</si>
  <si>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</si>
  <si>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</si>
  <si>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</si>
  <si>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</si>
  <si>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</si>
  <si>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</si>
  <si>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</si>
  <si>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</si>
  <si>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</si>
  <si>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</si>
  <si>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</si>
  <si>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</si>
  <si>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</si>
  <si>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</si>
  <si>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</si>
  <si>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</si>
  <si>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</si>
  <si>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</si>
  <si>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</si>
  <si>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</si>
  <si>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</si>
  <si>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</si>
  <si>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</si>
  <si>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</si>
  <si>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</si>
  <si>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</si>
  <si>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</si>
  <si>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</si>
  <si>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</si>
  <si>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</si>
  <si>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</si>
  <si>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</si>
  <si>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</si>
  <si>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</si>
  <si>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</si>
  <si>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</si>
  <si>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</si>
  <si>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</si>
  <si>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</si>
  <si>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</si>
  <si>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</si>
  <si>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</si>
  <si>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</si>
  <si>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</si>
  <si>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</si>
  <si>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</si>
  <si>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</si>
  <si>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</si>
  <si>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</si>
  <si>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</si>
  <si>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</si>
  <si>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</si>
  <si>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</si>
  <si>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</si>
  <si>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</si>
  <si>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</si>
  <si>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</si>
  <si>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</si>
  <si>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</si>
  <si>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</si>
  <si>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</si>
  <si>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</si>
  <si>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</si>
  <si>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</si>
  <si>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</si>
  <si>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</si>
  <si>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</si>
  <si>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</si>
  <si>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</si>
  <si>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</si>
  <si>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</si>
  <si>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</si>
  <si>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</si>
  <si>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</si>
  <si>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</si>
  <si>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</si>
  <si>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</si>
  <si>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</si>
  <si>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</si>
  <si>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</si>
  <si>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</si>
  <si>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</si>
  <si>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</si>
  <si>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</si>
  <si>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</si>
  <si>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</si>
  <si>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</si>
  <si>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</si>
  <si>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</si>
  <si>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</si>
  <si>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</si>
  <si>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</si>
  <si>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</si>
  <si>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</si>
  <si>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</si>
  <si>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</si>
  <si>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</si>
  <si>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</si>
  <si>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</si>
  <si>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</si>
  <si>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</si>
  <si>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</si>
  <si>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</si>
  <si>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</si>
  <si>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</si>
  <si>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</si>
  <si>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</si>
  <si>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</si>
  <si>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</si>
  <si>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</si>
  <si>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</si>
  <si>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</si>
  <si>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</si>
  <si>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</si>
  <si>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</si>
  <si>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</si>
  <si>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</si>
  <si>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</si>
  <si>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</si>
  <si>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</si>
  <si>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</si>
  <si>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</si>
  <si>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</si>
  <si>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</si>
  <si>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</si>
  <si>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</si>
  <si>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</si>
  <si>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</si>
  <si>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</si>
  <si>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</si>
  <si>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</si>
  <si>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</si>
  <si>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</si>
  <si>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</si>
  <si>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</si>
  <si>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</si>
  <si>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</si>
  <si>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</si>
  <si>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</si>
  <si>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</si>
  <si>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</si>
  <si>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</si>
  <si>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</si>
  <si>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</si>
  <si>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</si>
  <si>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</si>
  <si>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</si>
  <si>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</si>
  <si>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</si>
  <si>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</si>
  <si>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</si>
  <si>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</si>
  <si>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</si>
  <si>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</si>
  <si>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</si>
  <si>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</si>
  <si>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</si>
  <si>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</si>
  <si>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</si>
  <si>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</si>
  <si>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</si>
  <si>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</si>
  <si>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</si>
  <si>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</si>
  <si>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</si>
  <si>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</si>
  <si>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</si>
  <si>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</si>
  <si>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</si>
  <si>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</si>
  <si>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</si>
  <si>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</si>
  <si>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</si>
  <si>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</si>
  <si>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</si>
  <si>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</si>
  <si>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</si>
  <si>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</si>
  <si>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</si>
  <si>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</si>
  <si>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</si>
  <si>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</si>
  <si>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</si>
  <si>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</si>
  <si>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</si>
  <si>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</si>
  <si>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</si>
  <si>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</si>
  <si>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</si>
  <si>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</si>
  <si>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</si>
  <si>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</si>
  <si>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</si>
  <si>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</si>
  <si>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</si>
  <si>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</si>
  <si>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</si>
  <si>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</si>
  <si>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</si>
  <si>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</si>
  <si>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</si>
  <si>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</si>
  <si>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</si>
  <si>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</si>
  <si>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</si>
  <si>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</si>
  <si>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</si>
  <si>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</si>
  <si>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</si>
  <si>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</si>
  <si>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</si>
  <si>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</si>
  <si>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</si>
  <si>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</si>
  <si>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</si>
  <si>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</si>
  <si>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</si>
  <si>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</si>
  <si>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</si>
  <si>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</si>
  <si>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</si>
  <si>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</si>
  <si>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</si>
  <si>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</si>
  <si>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</si>
  <si>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</si>
  <si>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</si>
  <si>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</si>
  <si>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</si>
  <si>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</si>
  <si>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</si>
  <si>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</si>
  <si>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</si>
  <si>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</si>
  <si>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</si>
  <si>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</si>
  <si>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</si>
  <si>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</si>
  <si>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</si>
  <si>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</si>
  <si>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</si>
  <si>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</si>
  <si>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</si>
  <si>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</si>
  <si>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</si>
  <si>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</si>
  <si>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</si>
  <si>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</si>
  <si>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</si>
  <si>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</si>
  <si>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</si>
  <si>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</si>
  <si>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</si>
  <si>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</si>
  <si>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</si>
  <si>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</si>
  <si>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</si>
  <si>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</si>
  <si>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</si>
  <si>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</si>
  <si>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</si>
  <si>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</si>
  <si>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</si>
  <si>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</si>
  <si>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</si>
  <si>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</si>
  <si>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</si>
  <si>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</si>
  <si>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</si>
  <si>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</si>
  <si>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</si>
  <si>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</si>
  <si>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</si>
  <si>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</si>
  <si>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</si>
  <si>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</si>
  <si>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</si>
  <si>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</si>
  <si>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</si>
  <si>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</si>
  <si>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</si>
  <si>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</si>
  <si>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</si>
  <si>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</si>
  <si>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</si>
  <si>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</si>
  <si>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</si>
  <si>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</si>
  <si>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</si>
  <si>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</si>
  <si>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</si>
  <si>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</si>
  <si>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</si>
  <si>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</si>
  <si>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</si>
  <si>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</si>
  <si>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</si>
  <si>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</si>
  <si>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</si>
  <si>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</si>
  <si>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</si>
  <si>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</si>
  <si>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</si>
  <si>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</si>
  <si>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</si>
  <si>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</si>
  <si>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</si>
  <si>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</si>
  <si>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</si>
  <si>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</si>
  <si>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</si>
  <si>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</si>
  <si>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</si>
  <si>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</si>
  <si>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</si>
  <si>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</si>
  <si>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</si>
  <si>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</si>
  <si>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</si>
  <si>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</si>
  <si>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</si>
  <si>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</si>
  <si>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</si>
  <si>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</si>
  <si>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</si>
  <si>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</si>
  <si>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</si>
  <si>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</si>
  <si>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</si>
  <si>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</si>
  <si>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</si>
  <si>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</si>
  <si>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</si>
  <si>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</si>
  <si>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</si>
  <si>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</si>
  <si>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</si>
  <si>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</si>
  <si>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</si>
  <si>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</si>
  <si>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</si>
  <si>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</si>
  <si>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</si>
  <si>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</si>
  <si>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</si>
  <si>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</si>
  <si>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</si>
  <si>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</si>
  <si>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</si>
  <si>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</si>
  <si>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</si>
  <si>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</si>
  <si>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</si>
  <si>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</si>
  <si>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</si>
  <si>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</si>
  <si>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</si>
  <si>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</si>
  <si>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</si>
  <si>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</si>
  <si>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</si>
  <si>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</si>
  <si>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</si>
  <si>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</si>
  <si>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</si>
  <si>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</si>
  <si>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</si>
  <si>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</si>
  <si>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</si>
  <si>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</si>
  <si>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</si>
  <si>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</si>
  <si>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</si>
  <si>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</si>
  <si>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</si>
  <si>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</si>
  <si>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</si>
  <si>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</si>
  <si>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</si>
  <si>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</si>
  <si>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</si>
  <si>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</si>
  <si>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</si>
  <si>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</si>
  <si>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</si>
  <si>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</si>
  <si>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</si>
  <si>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</si>
  <si>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</si>
  <si>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</si>
  <si>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</si>
  <si>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</si>
  <si>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</si>
  <si>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</si>
  <si>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</si>
  <si>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</si>
  <si>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</si>
  <si>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</si>
  <si>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</si>
  <si>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</si>
  <si>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</si>
  <si>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</si>
  <si>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</si>
  <si>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</si>
  <si>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</si>
  <si>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</si>
  <si>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</si>
  <si>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</si>
  <si>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</si>
  <si>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</si>
  <si>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</si>
  <si>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</si>
  <si>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</si>
  <si>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</si>
  <si>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</si>
  <si>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</si>
  <si>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</si>
  <si>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</si>
  <si>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</si>
  <si>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</si>
  <si>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</si>
  <si>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</si>
  <si>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</si>
  <si>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</si>
  <si>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</si>
  <si>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</si>
  <si>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</si>
  <si>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</si>
  <si>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</si>
  <si>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</si>
  <si>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</si>
  <si>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</si>
  <si>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</si>
  <si>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</si>
  <si>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</si>
  <si>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</si>
  <si>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</si>
  <si>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</si>
  <si>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</si>
  <si>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</si>
  <si>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</si>
  <si>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</si>
  <si>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</si>
  <si>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</si>
  <si>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</si>
  <si>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</si>
  <si>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</si>
  <si>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</si>
  <si>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</si>
  <si>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</si>
  <si>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</si>
  <si>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</si>
  <si>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</si>
  <si>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</si>
  <si>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</si>
  <si>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</si>
  <si>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</si>
  <si>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</si>
  <si>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</si>
  <si>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</si>
  <si>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</si>
  <si>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</si>
  <si>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</si>
  <si>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</si>
  <si>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</si>
  <si>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</si>
  <si>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</si>
  <si>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</si>
  <si>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</si>
  <si>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</si>
  <si>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</si>
  <si>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</si>
  <si>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</si>
  <si>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</si>
  <si>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</si>
  <si>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</si>
  <si>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</si>
  <si>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</si>
  <si>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</si>
  <si>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</si>
  <si>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</si>
  <si>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</si>
  <si>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</si>
  <si>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</si>
  <si>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</si>
  <si>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</si>
  <si>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</si>
  <si>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</si>
  <si>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</si>
  <si>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</si>
  <si>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</si>
  <si>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</si>
  <si>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</si>
  <si>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</si>
  <si>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</si>
  <si>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</si>
  <si>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</si>
  <si>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</si>
  <si>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</si>
  <si>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</si>
  <si>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</si>
  <si>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</si>
  <si>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</si>
  <si>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</si>
  <si>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</si>
  <si>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</si>
  <si>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</si>
  <si>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</si>
  <si>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</si>
  <si>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</si>
  <si>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</si>
  <si>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</si>
  <si>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</si>
  <si>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</si>
  <si>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</si>
  <si>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</si>
  <si>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</si>
  <si>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</si>
  <si>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</si>
  <si>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</si>
  <si>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</si>
  <si>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</si>
  <si>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</si>
  <si>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</si>
  <si>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</si>
  <si>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</si>
  <si>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</si>
  <si>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</si>
  <si>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</si>
  <si>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</si>
  <si>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</si>
  <si>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</si>
  <si>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</si>
  <si>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</si>
  <si>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</si>
  <si>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</si>
  <si>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</si>
  <si>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</si>
  <si>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</si>
  <si>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</si>
  <si>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</si>
  <si>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</si>
  <si>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</si>
  <si>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</si>
  <si>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</si>
  <si>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</si>
  <si>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</si>
  <si>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</si>
  <si>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</si>
  <si>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</si>
  <si>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</si>
  <si>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</si>
  <si>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</si>
  <si>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</si>
  <si>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</si>
  <si>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</si>
  <si>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</si>
  <si>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</si>
  <si>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</si>
  <si>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</si>
  <si>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</si>
  <si>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</si>
  <si>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</si>
  <si>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</si>
  <si>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</si>
  <si>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</si>
  <si>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</si>
  <si>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</si>
  <si>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</si>
  <si>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</si>
  <si>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</si>
  <si>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</si>
  <si>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</si>
  <si>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</si>
  <si>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</si>
  <si>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</si>
  <si>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</si>
  <si>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</si>
  <si>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</si>
  <si>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</si>
  <si>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</si>
  <si>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</si>
  <si>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</si>
  <si>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</si>
  <si>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</si>
  <si>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</si>
  <si>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</si>
  <si>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</si>
  <si>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</si>
  <si>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</si>
  <si>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</si>
  <si>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</si>
  <si>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</si>
  <si>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</si>
  <si>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</si>
  <si>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</si>
  <si>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</si>
  <si>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</si>
  <si>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</si>
  <si>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</si>
  <si>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</si>
  <si>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</si>
  <si>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</si>
  <si>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</si>
  <si>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</si>
  <si>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</si>
  <si>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</si>
  <si>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</si>
  <si>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</si>
  <si>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</si>
  <si>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</si>
  <si>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</si>
  <si>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</si>
  <si>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</si>
  <si>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</si>
  <si>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</si>
  <si>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</si>
  <si>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</si>
  <si>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</si>
  <si>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</si>
  <si>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</si>
  <si>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</si>
  <si>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</si>
  <si>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</si>
  <si>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</si>
  <si>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</si>
  <si>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</si>
  <si>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</si>
  <si>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</si>
  <si>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</si>
  <si>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</si>
  <si>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</si>
  <si>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</si>
  <si>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</si>
  <si>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</si>
  <si>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</si>
  <si>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</si>
  <si>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</si>
  <si>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</si>
  <si>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</si>
  <si>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</si>
  <si>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</si>
  <si>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</si>
  <si>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</si>
  <si>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</si>
  <si>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</si>
  <si>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</si>
  <si>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</si>
  <si>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</si>
  <si>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</si>
  <si>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</si>
  <si>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</si>
  <si>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</si>
  <si>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</si>
  <si>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</si>
  <si>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</si>
  <si>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</si>
  <si>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</si>
  <si>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</si>
  <si>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</si>
  <si>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</si>
  <si>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</si>
  <si>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</si>
  <si>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</si>
  <si>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</si>
  <si>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</si>
  <si>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</si>
  <si>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</si>
  <si>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</si>
  <si>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</si>
  <si>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</si>
  <si>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</si>
  <si>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</si>
  <si>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</si>
  <si>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</si>
  <si>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</si>
  <si>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</si>
  <si>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</si>
  <si>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</si>
  <si>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</si>
  <si>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</si>
  <si>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</si>
  <si>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</si>
  <si>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</si>
  <si>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</si>
  <si>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</si>
  <si>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</si>
  <si>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</si>
  <si>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</si>
  <si>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</si>
  <si>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</si>
  <si>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</si>
  <si>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</si>
  <si>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</si>
  <si>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</si>
  <si>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</si>
  <si>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</si>
  <si>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</si>
  <si>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</si>
  <si>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</si>
  <si>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</si>
  <si>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</si>
  <si>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</si>
  <si>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</si>
  <si>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</si>
  <si>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</si>
  <si>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</si>
  <si>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</si>
  <si>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</si>
  <si>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</si>
  <si>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</si>
  <si>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</si>
  <si>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</si>
  <si>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</si>
  <si>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</si>
  <si>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</si>
  <si>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</si>
  <si>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</si>
  <si>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</si>
  <si>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</si>
  <si>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</si>
  <si>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</si>
  <si>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</si>
  <si>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</si>
  <si>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</si>
  <si>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</si>
  <si>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</si>
  <si>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</si>
  <si>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</si>
  <si>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</si>
  <si>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</si>
  <si>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</si>
  <si>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</si>
  <si>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</si>
  <si>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</si>
  <si>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</si>
  <si>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</si>
  <si>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</si>
  <si>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</si>
  <si>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</si>
  <si>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</si>
  <si>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</si>
  <si>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</si>
  <si>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</si>
  <si>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</si>
  <si>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</si>
  <si>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</si>
  <si>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</si>
  <si>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</si>
  <si>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</si>
  <si>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</si>
  <si>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</si>
  <si>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</si>
  <si>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</si>
  <si>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</si>
  <si>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</si>
  <si>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</si>
  <si>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</si>
  <si>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</si>
  <si>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</si>
  <si>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</si>
  <si>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</si>
  <si>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</si>
  <si>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</si>
  <si>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</si>
  <si>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</si>
  <si>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</si>
  <si>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</si>
  <si>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</si>
  <si>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</si>
  <si>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</si>
  <si>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</si>
  <si>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</si>
  <si>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</si>
  <si>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</si>
  <si>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</si>
  <si>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</si>
  <si>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</si>
  <si>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</si>
  <si>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</si>
  <si>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</si>
  <si>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</si>
  <si>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</si>
  <si>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</si>
  <si>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</si>
  <si>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</si>
  <si>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</si>
  <si>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</si>
  <si>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</si>
  <si>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</si>
  <si>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</si>
  <si>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</si>
  <si>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</si>
  <si>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</si>
  <si>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</si>
  <si>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</si>
  <si>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</si>
  <si>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</si>
  <si>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</si>
  <si>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</si>
  <si>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</si>
  <si>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</si>
  <si>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</si>
  <si>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</si>
  <si>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</si>
  <si>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</si>
  <si>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</si>
  <si>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</si>
  <si>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</si>
  <si>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</si>
  <si>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</si>
  <si>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</si>
  <si>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</si>
  <si>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</si>
  <si>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</si>
  <si>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</si>
  <si>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</si>
  <si>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</si>
  <si>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</si>
  <si>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</si>
  <si>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</si>
  <si>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</si>
  <si>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</si>
  <si>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</si>
  <si>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</si>
  <si>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</si>
  <si>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</si>
  <si>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</si>
  <si>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</si>
  <si>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</si>
  <si>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</si>
  <si>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</si>
  <si>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</si>
  <si>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</si>
  <si>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</si>
  <si>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</si>
  <si>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</si>
  <si>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</si>
  <si>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</si>
  <si>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</si>
  <si>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</si>
  <si>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</si>
  <si>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</si>
  <si>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</si>
  <si>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</si>
  <si>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</si>
  <si>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</si>
  <si>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</si>
  <si>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</si>
  <si>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</si>
  <si>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</si>
  <si>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</si>
  <si>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</si>
  <si>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</si>
  <si>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</si>
  <si>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</si>
  <si>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</si>
  <si>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</si>
  <si>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</si>
  <si>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</si>
  <si>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</si>
  <si>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</si>
  <si>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</si>
  <si>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</si>
  <si>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</si>
  <si>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</si>
  <si>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</si>
  <si>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</si>
  <si>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</si>
  <si>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</si>
  <si>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</si>
  <si>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</si>
  <si>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</si>
  <si>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</si>
  <si>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</si>
  <si>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</si>
  <si>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</si>
  <si>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</si>
  <si>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</si>
  <si>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</si>
  <si>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</si>
  <si>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</si>
  <si>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</si>
  <si>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</si>
  <si>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</si>
  <si>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</si>
  <si>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</si>
  <si>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</si>
  <si>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</si>
  <si>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</si>
  <si>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</si>
  <si>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</si>
  <si>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</si>
  <si>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</si>
  <si>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</si>
  <si>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</si>
  <si>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</si>
  <si>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</si>
  <si>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</si>
  <si>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</si>
  <si>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</si>
  <si>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</si>
  <si>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</si>
  <si>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</si>
  <si>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</si>
  <si>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</si>
  <si>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</si>
  <si>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</si>
  <si>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</si>
  <si>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</si>
  <si>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</si>
  <si>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</si>
  <si>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</si>
  <si>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</si>
  <si>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</si>
  <si>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</si>
  <si>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</si>
  <si>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</si>
  <si>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</si>
  <si>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</si>
  <si>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</si>
  <si>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</si>
  <si>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</si>
  <si>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</si>
  <si>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</si>
  <si>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</si>
  <si>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</si>
  <si>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</si>
  <si>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</si>
  <si>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</si>
  <si>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</si>
  <si>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</si>
  <si>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</si>
  <si>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</si>
  <si>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</si>
  <si>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</si>
  <si>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</si>
  <si>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</si>
  <si>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</si>
  <si>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</si>
  <si>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</si>
  <si>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</si>
  <si>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</si>
  <si>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</si>
  <si>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</si>
  <si>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</si>
  <si>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</si>
  <si>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</si>
  <si>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</si>
  <si>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</si>
  <si>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</si>
  <si>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</si>
  <si>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</si>
  <si>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</si>
  <si>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</si>
  <si>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</si>
  <si>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</si>
  <si>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</si>
  <si>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</si>
  <si>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</si>
  <si>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</si>
  <si>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</si>
  <si>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</si>
  <si>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</si>
  <si>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</si>
  <si>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</si>
  <si>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</si>
  <si>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</si>
  <si>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</si>
  <si>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</si>
  <si>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</si>
  <si>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</si>
  <si>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</si>
  <si>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</si>
  <si>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</si>
  <si>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</si>
  <si>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</si>
  <si>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</si>
  <si>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</si>
  <si>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</si>
  <si>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</si>
  <si>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</si>
  <si>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</si>
  <si>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</si>
  <si>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</si>
  <si>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</si>
  <si>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</si>
  <si>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</si>
  <si>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</si>
  <si>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</si>
  <si>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</si>
  <si>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</si>
  <si>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</si>
  <si>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</si>
  <si>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</si>
  <si>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</si>
  <si>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</si>
  <si>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</si>
  <si>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</si>
  <si>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</si>
  <si>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</si>
  <si>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</si>
  <si>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</si>
  <si>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</si>
  <si>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</si>
  <si>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</si>
  <si>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</si>
  <si>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</si>
  <si>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</si>
  <si>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</si>
  <si>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</si>
  <si>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</si>
  <si>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</si>
  <si>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</si>
  <si>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</si>
  <si>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</si>
  <si>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</si>
  <si>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</si>
  <si>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</si>
  <si>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</si>
  <si>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</si>
  <si>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</si>
  <si>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</si>
  <si>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</si>
  <si>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</si>
  <si>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</si>
  <si>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</si>
  <si>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</si>
  <si>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</si>
  <si>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</si>
  <si>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</si>
  <si>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</si>
  <si>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</si>
  <si>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</si>
  <si>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</si>
  <si>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</si>
  <si>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</si>
  <si>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</si>
  <si>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</si>
  <si>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</si>
  <si>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</si>
  <si>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</si>
  <si>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</si>
  <si>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</si>
  <si>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</si>
  <si>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</si>
  <si>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</si>
  <si>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</si>
  <si>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</si>
  <si>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</si>
  <si>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</si>
  <si>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</si>
  <si>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</si>
  <si>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</si>
  <si>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</si>
  <si>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</si>
  <si>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</si>
  <si>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</si>
  <si>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</si>
  <si>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</si>
  <si>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</si>
  <si>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</si>
  <si>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</si>
  <si>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</si>
  <si>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</si>
  <si>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</si>
  <si>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</si>
  <si>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</si>
  <si>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</si>
  <si>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</si>
  <si>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</si>
  <si>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</si>
  <si>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</si>
  <si>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</si>
  <si>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</si>
  <si>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</si>
  <si>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</si>
  <si>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</si>
  <si>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</si>
  <si>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</si>
  <si>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</si>
  <si>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</si>
  <si>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</si>
  <si>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</si>
  <si>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</si>
  <si>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</si>
  <si>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</si>
  <si>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</si>
  <si>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</si>
  <si>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</si>
  <si>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</si>
  <si>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</si>
  <si>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</si>
  <si>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</si>
  <si>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</si>
  <si>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</si>
  <si>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</si>
  <si>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</si>
  <si>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</si>
  <si>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</si>
  <si>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</si>
  <si>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</si>
  <si>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</si>
  <si>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</si>
  <si>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</si>
  <si>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</si>
  <si>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</si>
  <si>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</si>
  <si>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</si>
  <si>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</si>
  <si>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</si>
  <si>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</si>
  <si>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</si>
  <si>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</si>
  <si>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</si>
  <si>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</si>
  <si>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</si>
  <si>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</si>
  <si>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</si>
  <si>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</si>
  <si>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</si>
  <si>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</si>
  <si>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</si>
  <si>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</si>
  <si>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</si>
  <si>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</si>
  <si>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</si>
  <si>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</si>
  <si>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</si>
  <si>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</si>
  <si>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</si>
  <si>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</si>
  <si>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</si>
  <si>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</si>
  <si>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</si>
  <si>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</si>
  <si>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</si>
  <si>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</si>
  <si>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</si>
  <si>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</si>
  <si>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</si>
  <si>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</si>
  <si>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</si>
  <si>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</si>
  <si>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</si>
  <si>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</si>
  <si>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</si>
  <si>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</si>
  <si>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</si>
  <si>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</si>
  <si>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</si>
  <si>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</si>
  <si>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</si>
  <si>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</si>
  <si>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</si>
  <si>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</si>
  <si>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</si>
  <si>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</si>
  <si>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</si>
  <si>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</si>
  <si>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</si>
  <si>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</si>
  <si>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</si>
  <si>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</si>
  <si>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</si>
  <si>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</si>
  <si>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</si>
  <si>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</si>
  <si>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</si>
  <si>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</si>
  <si>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</si>
  <si>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</si>
  <si>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</si>
  <si>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</si>
  <si>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</si>
  <si>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</si>
  <si>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</si>
  <si>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</si>
  <si>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</si>
  <si>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</si>
  <si>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</si>
  <si>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</si>
  <si>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</si>
  <si>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</si>
  <si>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</si>
  <si>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</si>
  <si>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</si>
  <si>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</si>
  <si>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</si>
  <si>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</si>
  <si>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</si>
  <si>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</si>
  <si>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</si>
  <si>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</si>
  <si>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</si>
  <si>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</si>
  <si>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</si>
  <si>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</si>
  <si>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</si>
  <si>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</si>
  <si>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</si>
  <si>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</si>
  <si>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</si>
  <si>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</si>
  <si>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</si>
  <si>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</si>
  <si>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</si>
  <si>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</si>
  <si>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</si>
  <si>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</si>
  <si>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</si>
  <si>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</si>
  <si>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</si>
  <si>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</si>
  <si>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</si>
  <si>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</si>
  <si>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</si>
  <si>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</si>
  <si>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</si>
  <si>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</si>
  <si>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</si>
  <si>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</si>
  <si>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</si>
  <si>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</si>
  <si>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</si>
  <si>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</si>
  <si>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</si>
  <si>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</si>
  <si>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</si>
  <si>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</si>
  <si>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</si>
  <si>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</si>
  <si>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</si>
  <si>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</si>
  <si>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</si>
  <si>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</si>
  <si>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</si>
  <si>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</si>
  <si>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</si>
  <si>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</si>
  <si>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</si>
  <si>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</si>
  <si>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</si>
  <si>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</si>
  <si>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</si>
  <si>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</si>
  <si>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</si>
  <si>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</si>
  <si>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</si>
  <si>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</si>
  <si>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</si>
  <si>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</si>
  <si>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</si>
  <si>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</si>
  <si>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</si>
  <si>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</si>
  <si>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</si>
  <si>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</si>
  <si>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</si>
  <si>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</si>
  <si>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</si>
  <si>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</si>
  <si>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</si>
  <si>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</si>
  <si>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</si>
  <si>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</si>
  <si>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</si>
  <si>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</si>
  <si>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</si>
  <si>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</si>
  <si>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</si>
  <si>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</si>
  <si>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</si>
  <si>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</si>
  <si>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</si>
  <si>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</si>
  <si>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</si>
  <si>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</si>
  <si>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</si>
  <si>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</si>
  <si>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</si>
  <si>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</si>
  <si>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</si>
  <si>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</si>
  <si>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</si>
  <si>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</si>
  <si>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</si>
  <si>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</si>
  <si>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</si>
  <si>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</si>
  <si>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</si>
  <si>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</si>
  <si>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</si>
  <si>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</si>
  <si>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</si>
  <si>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</si>
  <si>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</si>
  <si>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</si>
  <si>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</si>
  <si>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</si>
  <si>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</si>
  <si>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</si>
  <si>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</si>
  <si>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</si>
  <si>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</si>
  <si>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</si>
  <si>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</si>
  <si>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</si>
  <si>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</si>
  <si>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</si>
  <si>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</si>
  <si>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</si>
  <si>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</si>
  <si>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</si>
  <si>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</si>
  <si>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</si>
  <si>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</si>
  <si>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</si>
  <si>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</si>
  <si>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</si>
  <si>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</si>
  <si>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</si>
  <si>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</si>
  <si>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</si>
  <si>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</si>
  <si>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</si>
  <si>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</si>
  <si>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</si>
  <si>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</si>
  <si>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</si>
  <si>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</si>
  <si>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</si>
  <si>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</si>
  <si>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</si>
  <si>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</si>
  <si>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</si>
  <si>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</si>
  <si>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</si>
  <si>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</si>
  <si>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</si>
  <si>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</si>
  <si>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</si>
  <si>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</si>
  <si>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</si>
  <si>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</si>
  <si>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</si>
  <si>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</si>
  <si>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</si>
  <si>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</si>
  <si>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</si>
  <si>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</si>
  <si>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</si>
  <si>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</si>
  <si>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</si>
  <si>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</si>
  <si>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</si>
  <si>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</si>
  <si>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</si>
  <si>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</si>
  <si>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</si>
  <si>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</si>
  <si>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</si>
  <si>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</si>
  <si>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</si>
  <si>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</si>
  <si>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</si>
  <si>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</si>
  <si>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</si>
  <si>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</si>
  <si>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</si>
  <si>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</si>
  <si>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</si>
  <si>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</si>
  <si>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</si>
  <si>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</si>
  <si>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</si>
  <si>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</si>
  <si>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</si>
  <si>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</si>
  <si>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</si>
  <si>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</si>
  <si>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</si>
  <si>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</si>
  <si>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</si>
  <si>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</si>
  <si>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</si>
  <si>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</si>
  <si>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</si>
  <si>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</si>
  <si>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</si>
  <si>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</si>
  <si>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</si>
  <si>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</si>
  <si>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</si>
  <si>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</si>
  <si>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</si>
  <si>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</si>
  <si>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</si>
  <si>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</si>
  <si>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</si>
  <si>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</si>
  <si>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</si>
  <si>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</si>
  <si>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</si>
  <si>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</si>
  <si>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</si>
  <si>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</si>
  <si>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</si>
  <si>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</si>
  <si>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</si>
  <si>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</si>
  <si>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</si>
  <si>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</si>
  <si>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</si>
  <si>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</si>
  <si>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</si>
  <si>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</si>
  <si>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</si>
  <si>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</si>
  <si>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</si>
  <si>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</si>
  <si>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</si>
  <si>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</si>
  <si>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</si>
  <si>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</si>
  <si>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</si>
  <si>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</si>
  <si>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</si>
  <si>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</si>
  <si>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</si>
  <si>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</si>
  <si>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</si>
  <si>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</si>
  <si>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</si>
  <si>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</si>
  <si>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</si>
  <si>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</si>
  <si>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</si>
  <si>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</si>
  <si>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</si>
  <si>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</si>
  <si>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</si>
  <si>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</si>
  <si>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</si>
  <si>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</si>
  <si>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</si>
  <si>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</si>
  <si>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</si>
  <si>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</si>
  <si>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</si>
  <si>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</si>
  <si>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</si>
  <si>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</si>
  <si>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</si>
  <si>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</si>
  <si>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</si>
  <si>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</si>
  <si>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</si>
  <si>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</si>
  <si>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</si>
  <si>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</si>
  <si>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</si>
  <si>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</si>
  <si>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</si>
  <si>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</si>
  <si>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</si>
  <si>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</si>
  <si>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</si>
  <si>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</si>
  <si>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</si>
  <si>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</si>
  <si>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</si>
  <si>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</si>
  <si>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</si>
  <si>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</si>
  <si>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</si>
  <si>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</si>
  <si>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</si>
  <si>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</si>
  <si>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</si>
  <si>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</si>
  <si>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</si>
  <si>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</si>
  <si>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</si>
  <si>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</si>
  <si>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</si>
  <si>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</si>
  <si>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</si>
  <si>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</si>
  <si>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</si>
  <si>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</si>
  <si>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</si>
  <si>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</si>
  <si>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</si>
  <si>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</si>
  <si>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</si>
  <si>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</si>
  <si>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</si>
  <si>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</si>
  <si>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</si>
  <si>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</si>
  <si>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</si>
  <si>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</si>
  <si>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</si>
  <si>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</si>
  <si>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</si>
  <si>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</si>
  <si>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</si>
  <si>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</si>
  <si>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</si>
  <si>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</si>
  <si>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</si>
  <si>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</si>
  <si>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</si>
  <si>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</si>
  <si>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</si>
  <si>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</si>
  <si>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</si>
  <si>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</si>
  <si>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</si>
  <si>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</si>
  <si>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</si>
  <si>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</si>
  <si>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</si>
  <si>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</si>
  <si>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</si>
  <si>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</si>
  <si>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</si>
  <si>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</si>
  <si>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</si>
  <si>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</si>
  <si>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</si>
  <si>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</si>
  <si>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</si>
  <si>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</si>
  <si>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</si>
  <si>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</si>
  <si>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</si>
  <si>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</si>
  <si>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</si>
  <si>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</si>
  <si>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</si>
  <si>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</si>
  <si>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</si>
  <si>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</si>
  <si>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</si>
  <si>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</si>
  <si>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</si>
  <si>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</si>
  <si>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</si>
  <si>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</si>
  <si>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</si>
  <si>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</si>
  <si>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</si>
  <si>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</si>
  <si>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</si>
  <si>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</si>
  <si>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</si>
  <si>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</si>
  <si>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</si>
  <si>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</si>
  <si>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</si>
  <si>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</si>
  <si>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</si>
  <si>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</si>
  <si>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</si>
  <si>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</si>
  <si>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</si>
  <si>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</si>
  <si>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</si>
  <si>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</si>
  <si>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</si>
  <si>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</si>
  <si>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</si>
  <si>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</si>
  <si>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</si>
  <si>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</si>
  <si>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</si>
  <si>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</si>
  <si>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</si>
  <si>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</si>
  <si>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</si>
  <si>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</si>
  <si>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</si>
  <si>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</si>
  <si>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</si>
  <si>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</si>
  <si>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</si>
  <si>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</si>
  <si>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</si>
  <si>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</si>
  <si>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</si>
  <si>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</si>
  <si>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</si>
  <si>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</si>
  <si>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</si>
  <si>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</si>
  <si>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</si>
  <si>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</si>
  <si>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</si>
  <si>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</si>
  <si>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</si>
  <si>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</si>
  <si>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</si>
  <si>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</si>
  <si>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</si>
  <si>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</si>
  <si>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</si>
  <si>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</si>
  <si>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</si>
  <si>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</si>
  <si>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</si>
  <si>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</si>
  <si>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</si>
  <si>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</si>
  <si>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</si>
  <si>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</si>
  <si>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</si>
  <si>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</si>
  <si>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</si>
  <si>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</si>
  <si>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</si>
  <si>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</si>
  <si>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</si>
  <si>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</si>
  <si>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</si>
  <si>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</si>
  <si>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</si>
  <si>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</si>
  <si>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</si>
  <si>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</si>
  <si>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</si>
  <si>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</si>
  <si>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</si>
  <si>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</si>
  <si>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</si>
  <si>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</si>
  <si>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</si>
  <si>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</si>
  <si>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</si>
  <si>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</si>
  <si>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</si>
  <si>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</si>
  <si>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</si>
  <si>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</si>
  <si>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</si>
  <si>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</si>
  <si>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</si>
  <si>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</si>
  <si>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</si>
  <si>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</si>
  <si>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</si>
  <si>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</si>
  <si>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</si>
  <si>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</si>
  <si>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</si>
  <si>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</si>
  <si>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</si>
  <si>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</si>
  <si>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</si>
  <si>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</si>
  <si>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</si>
  <si>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</si>
  <si>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</si>
  <si>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</si>
  <si>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</si>
  <si>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</si>
  <si>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</si>
  <si>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</si>
  <si>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</si>
  <si>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</si>
  <si>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</si>
  <si>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</si>
  <si>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</si>
  <si>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</si>
  <si>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</si>
  <si>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</si>
  <si>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</si>
  <si>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</si>
  <si>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</si>
  <si>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</si>
  <si>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</si>
  <si>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</si>
  <si>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</si>
  <si>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</si>
  <si>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</si>
  <si>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</si>
  <si>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</si>
  <si>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</si>
  <si>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</si>
  <si>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</si>
  <si>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</si>
  <si>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</si>
  <si>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</si>
  <si>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</si>
  <si>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</si>
  <si>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</si>
  <si>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</si>
  <si>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</si>
  <si>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</si>
  <si>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</si>
  <si>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</si>
  <si>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</si>
  <si>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</si>
  <si>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</si>
  <si>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</si>
  <si>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</si>
  <si>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</si>
  <si>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</si>
  <si>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</si>
  <si>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</si>
  <si>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</si>
  <si>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</si>
  <si>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</si>
  <si>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</si>
  <si>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</si>
  <si>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</si>
  <si>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</si>
  <si>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</si>
  <si>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</si>
  <si>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</si>
  <si>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</si>
  <si>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</si>
  <si>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</si>
  <si>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</si>
  <si>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</si>
  <si>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</si>
  <si>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</si>
  <si>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</si>
  <si>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</si>
  <si>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</si>
  <si>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</si>
  <si>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</si>
  <si>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</si>
  <si>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</si>
  <si>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</si>
  <si>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</si>
  <si>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</si>
  <si>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</si>
  <si>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</si>
  <si>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</si>
  <si>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</si>
  <si>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</si>
  <si>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</si>
  <si>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</si>
  <si>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</si>
  <si>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</si>
  <si>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</si>
  <si>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</si>
  <si>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</si>
  <si>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</si>
  <si>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</si>
  <si>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</si>
  <si>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</si>
  <si>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</si>
  <si>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</si>
  <si>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</si>
  <si>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</si>
  <si>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</si>
  <si>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</si>
  <si>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</si>
  <si>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</si>
  <si>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</si>
  <si>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</si>
  <si>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</si>
  <si>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</si>
  <si>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</si>
  <si>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</si>
  <si>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</si>
  <si>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</si>
  <si>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</si>
  <si>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</si>
  <si>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</si>
  <si>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</si>
  <si>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</si>
  <si>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</si>
  <si>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</si>
  <si>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</si>
  <si>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</si>
  <si>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</si>
  <si>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</si>
  <si>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</si>
  <si>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</si>
  <si>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</si>
  <si>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</si>
  <si>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</si>
  <si>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</si>
  <si>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</si>
  <si>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</si>
  <si>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</si>
  <si>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</si>
  <si>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</si>
  <si>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</si>
  <si>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</si>
  <si>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</si>
  <si>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</si>
  <si>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</si>
  <si>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</si>
  <si>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</si>
  <si>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</si>
  <si>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</si>
  <si>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</si>
  <si>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</si>
  <si>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</si>
  <si>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</si>
  <si>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</si>
  <si>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</si>
  <si>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</si>
  <si>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</si>
  <si>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</si>
  <si>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</si>
  <si>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</si>
  <si>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</si>
  <si>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</si>
  <si>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</si>
  <si>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</si>
  <si>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</si>
  <si>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</si>
  <si>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</si>
  <si>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</si>
  <si>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</si>
  <si>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</si>
  <si>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</si>
  <si>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</si>
  <si>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</si>
  <si>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</si>
  <si>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</si>
  <si>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</si>
  <si>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</si>
  <si>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</si>
  <si>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</si>
  <si>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</si>
  <si>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</si>
  <si>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</si>
  <si>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</si>
  <si>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</si>
  <si>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</si>
  <si>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</si>
  <si>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</si>
  <si>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</si>
  <si>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</si>
  <si>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</si>
  <si>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</si>
  <si>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</si>
  <si>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</si>
  <si>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</si>
  <si>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</si>
  <si>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</si>
  <si>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</si>
  <si>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</si>
  <si>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</si>
  <si>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</si>
  <si>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</si>
  <si>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</si>
  <si>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</si>
  <si>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</si>
  <si>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</si>
  <si>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</si>
  <si>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</si>
  <si>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</si>
  <si>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</si>
  <si>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</si>
  <si>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</si>
  <si>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</si>
  <si>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</si>
  <si>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</si>
  <si>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</si>
  <si>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</si>
  <si>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</si>
  <si>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</si>
  <si>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</si>
  <si>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</si>
  <si>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</si>
  <si>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</si>
  <si>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</si>
  <si>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</si>
  <si>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</si>
  <si>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</si>
  <si>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</si>
  <si>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</si>
  <si>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</si>
  <si>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</si>
  <si>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</si>
  <si>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</si>
  <si>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</si>
  <si>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</si>
  <si>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</si>
  <si>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</si>
  <si>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</si>
  <si>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</si>
  <si>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</si>
  <si>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</si>
  <si>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</si>
  <si>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</si>
  <si>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</si>
  <si>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</si>
  <si>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</si>
  <si>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</si>
  <si>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</si>
  <si>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</si>
  <si>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</si>
  <si>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</si>
  <si>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</si>
  <si>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</si>
  <si>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</si>
  <si>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</si>
  <si>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</si>
  <si>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</si>
  <si>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</si>
  <si>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</si>
  <si>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</si>
  <si>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</si>
  <si>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</si>
  <si>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</si>
  <si>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</si>
  <si>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</si>
  <si>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</si>
  <si>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</si>
  <si>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</si>
  <si>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</si>
  <si>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</si>
  <si>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</si>
  <si>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</si>
  <si>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</si>
  <si>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</si>
  <si>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</si>
  <si>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</si>
  <si>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</si>
  <si>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</si>
  <si>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</si>
  <si>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</si>
  <si>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</si>
  <si>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</si>
  <si>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</si>
  <si>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</si>
  <si>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</si>
  <si>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</si>
  <si>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</si>
  <si>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</si>
  <si>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</si>
  <si>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</si>
  <si>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</si>
  <si>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</si>
  <si>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</si>
  <si>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</si>
  <si>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</si>
  <si>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</si>
  <si>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</si>
  <si>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</si>
  <si>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</si>
  <si>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</si>
  <si>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</si>
  <si>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</si>
  <si>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</si>
  <si>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</si>
  <si>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</si>
  <si>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</si>
  <si>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</si>
  <si>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</si>
  <si>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</si>
  <si>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</si>
  <si>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</si>
  <si>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</si>
  <si>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</si>
  <si>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</si>
  <si>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</si>
  <si>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</si>
  <si>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</si>
  <si>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</si>
  <si>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</si>
  <si>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</si>
  <si>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</si>
  <si>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</si>
  <si>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</si>
  <si>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</si>
  <si>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</si>
  <si>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</si>
  <si>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</si>
  <si>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</si>
  <si>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</si>
  <si>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</si>
  <si>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</si>
  <si>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</si>
  <si>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</si>
  <si>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</si>
  <si>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</si>
  <si>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</si>
  <si>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</si>
  <si>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</si>
  <si>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</si>
  <si>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</si>
  <si>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</si>
  <si>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</si>
  <si>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</si>
  <si>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</si>
  <si>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</si>
  <si>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</si>
  <si>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</si>
  <si>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</si>
  <si>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</si>
  <si>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</si>
  <si>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</si>
  <si>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</si>
  <si>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</si>
  <si>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</si>
  <si>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</si>
  <si>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</si>
  <si>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</si>
  <si>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</si>
  <si>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</si>
  <si>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</si>
  <si>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</si>
  <si>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</si>
  <si>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</si>
  <si>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</si>
  <si>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</si>
  <si>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</si>
  <si>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</si>
  <si>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</si>
  <si>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</si>
  <si>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</si>
  <si>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</si>
  <si>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</si>
  <si>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</si>
  <si>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</si>
  <si>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</si>
  <si>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</si>
  <si>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</si>
  <si>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</si>
  <si>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</si>
  <si>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</si>
  <si>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</si>
  <si>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</si>
  <si>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</si>
  <si>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</si>
  <si>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</si>
  <si>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</si>
  <si>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</si>
  <si>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</si>
  <si>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</si>
  <si>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</si>
  <si>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</si>
  <si>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</si>
  <si>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</si>
  <si>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</si>
  <si>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</si>
  <si>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</si>
  <si>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</si>
  <si>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</si>
  <si>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</si>
  <si>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</si>
  <si>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</si>
  <si>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</si>
  <si>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</si>
  <si>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</si>
  <si>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</si>
  <si>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</si>
  <si>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</si>
  <si>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</si>
  <si>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</si>
  <si>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</si>
  <si>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</si>
  <si>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</si>
  <si>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</si>
  <si>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</si>
  <si>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</si>
  <si>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</si>
  <si>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</si>
  <si>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</si>
  <si>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</si>
  <si>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</si>
  <si>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</si>
  <si>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</si>
  <si>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</si>
  <si>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</si>
  <si>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</si>
  <si>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</si>
  <si>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</si>
  <si>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</si>
  <si>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</si>
  <si>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</si>
  <si>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</si>
  <si>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</si>
  <si>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</si>
  <si>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</si>
  <si>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</si>
  <si>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</si>
  <si>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</si>
  <si>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</si>
  <si>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</si>
  <si>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</si>
  <si>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</si>
  <si>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</si>
  <si>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</si>
  <si>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</si>
  <si>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</si>
  <si>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</si>
  <si>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</si>
  <si>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</si>
  <si>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</si>
  <si>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</si>
  <si>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</si>
  <si>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</si>
  <si>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</si>
  <si>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</si>
  <si>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</si>
  <si>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</si>
  <si>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</si>
  <si>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</si>
  <si>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</si>
  <si>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</si>
  <si>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</si>
  <si>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</si>
  <si>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</si>
  <si>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</si>
  <si>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</si>
  <si>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</si>
  <si>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</si>
  <si>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</si>
  <si>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</si>
  <si>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</si>
  <si>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</si>
  <si>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</si>
  <si>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</si>
  <si>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</si>
  <si>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</si>
  <si>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</si>
  <si>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</si>
  <si>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</si>
  <si>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</si>
  <si>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</si>
  <si>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</si>
  <si>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</si>
  <si>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</si>
  <si>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</si>
  <si>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</si>
  <si>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</si>
  <si>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</si>
  <si>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</si>
  <si>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</si>
  <si>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</si>
  <si>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</si>
  <si>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</si>
  <si>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</si>
  <si>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</si>
  <si>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</si>
  <si>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</si>
  <si>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</si>
  <si>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</si>
  <si>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</si>
  <si>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</si>
  <si>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</si>
  <si>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</si>
  <si>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</si>
  <si>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</si>
  <si>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</si>
  <si>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</si>
  <si>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</si>
  <si>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</si>
  <si>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</si>
  <si>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</si>
  <si>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</si>
  <si>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</si>
  <si>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</si>
  <si>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</si>
  <si>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</si>
  <si>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</si>
  <si>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</si>
  <si>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</si>
  <si>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</si>
  <si>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</si>
  <si>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</si>
  <si>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</si>
  <si>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</si>
  <si>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</si>
  <si>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</si>
  <si>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</si>
  <si>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</si>
  <si>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</si>
  <si>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</si>
  <si>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</si>
  <si>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</si>
  <si>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</si>
  <si>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</si>
  <si>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</si>
  <si>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</si>
  <si>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</si>
  <si>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</si>
  <si>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</si>
  <si>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</si>
  <si>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</si>
  <si>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</si>
  <si>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</si>
  <si>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</si>
  <si>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</si>
  <si>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</si>
  <si>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</si>
  <si>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</si>
  <si>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</si>
  <si>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</si>
  <si>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</si>
  <si>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</si>
  <si>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</si>
  <si>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</si>
  <si>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</si>
  <si>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</si>
  <si>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</si>
  <si>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</si>
  <si>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</si>
  <si>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</si>
  <si>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</si>
  <si>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</si>
  <si>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</si>
  <si>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</si>
  <si>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</si>
  <si>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</si>
  <si>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</si>
  <si>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</si>
  <si>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</si>
  <si>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</si>
  <si>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</si>
  <si>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</si>
  <si>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</si>
  <si>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</si>
  <si>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</si>
  <si>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</si>
  <si>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</si>
  <si>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</si>
  <si>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</si>
  <si>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</si>
  <si>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</si>
  <si>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</si>
  <si>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</si>
  <si>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</si>
  <si>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</si>
  <si>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</si>
  <si>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</si>
  <si>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</si>
  <si>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</si>
  <si>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</si>
  <si>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</si>
  <si>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</si>
  <si>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</si>
  <si>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</si>
  <si>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</si>
  <si>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</si>
  <si>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</si>
  <si>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</si>
  <si>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</si>
  <si>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</si>
  <si>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</si>
  <si>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</si>
  <si>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</si>
  <si>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</si>
  <si>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</si>
  <si>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</si>
  <si>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</si>
  <si>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</si>
  <si>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</si>
  <si>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</si>
  <si>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</si>
  <si>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</si>
  <si>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</si>
  <si>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</si>
  <si>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</si>
  <si>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</si>
  <si>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</si>
  <si>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</si>
  <si>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</si>
  <si>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</si>
  <si>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</si>
  <si>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</si>
  <si>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</si>
  <si>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</si>
  <si>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</si>
  <si>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</si>
  <si>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</si>
  <si>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</si>
  <si>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</si>
  <si>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</si>
  <si>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</si>
  <si>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</si>
  <si>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</si>
  <si>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</si>
  <si>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</si>
  <si>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</si>
  <si>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</si>
  <si>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</si>
  <si>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</si>
  <si>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</si>
  <si>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</si>
  <si>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</si>
  <si>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</si>
  <si>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</si>
  <si>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</si>
  <si>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</si>
  <si>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</si>
  <si>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</si>
  <si>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</si>
  <si>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</si>
  <si>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</si>
  <si>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</si>
  <si>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</si>
  <si>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</si>
  <si>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</si>
  <si>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</si>
  <si>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</si>
  <si>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</si>
  <si>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</si>
  <si>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</si>
  <si>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</si>
  <si>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</si>
  <si>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</si>
  <si>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</si>
  <si>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</si>
  <si>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</si>
  <si>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</si>
  <si>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</si>
  <si>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</si>
  <si>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</si>
  <si>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</si>
  <si>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</si>
  <si>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</si>
  <si>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</si>
  <si>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</si>
  <si>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</si>
  <si>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</si>
  <si>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</si>
  <si>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</si>
  <si>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</si>
  <si>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</si>
  <si>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</si>
  <si>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</si>
  <si>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</si>
  <si>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</si>
  <si>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</si>
  <si>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</si>
  <si>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</si>
  <si>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</si>
  <si>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</si>
  <si>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</si>
  <si>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</si>
  <si>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</si>
  <si>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</si>
  <si>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</si>
  <si>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</si>
  <si>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</si>
  <si>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</si>
  <si>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</si>
  <si>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</si>
  <si>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</si>
  <si>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</si>
  <si>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</si>
  <si>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</si>
  <si>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</si>
  <si>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</si>
  <si>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</si>
  <si>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</si>
  <si>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</si>
  <si>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</si>
  <si>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</si>
  <si>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</si>
  <si>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</si>
  <si>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</si>
  <si>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</si>
  <si>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</si>
  <si>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</si>
  <si>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</si>
  <si>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</si>
  <si>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</si>
  <si>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</si>
  <si>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</si>
  <si>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</si>
  <si>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</si>
  <si>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</si>
  <si>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</si>
  <si>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</si>
  <si>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</si>
  <si>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</si>
  <si>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</si>
  <si>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</si>
  <si>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</si>
  <si>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</si>
  <si>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</si>
  <si>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</si>
  <si>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</si>
  <si>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</si>
  <si>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</si>
  <si>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</si>
  <si>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</si>
  <si>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</si>
  <si>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</si>
  <si>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</si>
  <si>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</si>
  <si>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</si>
  <si>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</si>
  <si>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</si>
  <si>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</si>
  <si>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</si>
  <si>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</si>
  <si>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</si>
  <si>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</si>
  <si>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</si>
  <si>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</si>
  <si>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</si>
  <si>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</si>
  <si>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</si>
  <si>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</si>
  <si>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</si>
  <si>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</si>
  <si>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</si>
  <si>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</si>
  <si>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</si>
  <si>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</si>
  <si>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</si>
  <si>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</si>
  <si>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</si>
  <si>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</si>
  <si>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</si>
  <si>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</si>
  <si>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</si>
  <si>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</si>
  <si>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</si>
  <si>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</si>
  <si>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</si>
  <si>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</si>
  <si>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</si>
  <si>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</si>
  <si>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</si>
  <si>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</si>
  <si>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</si>
  <si>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</si>
  <si>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</si>
  <si>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</si>
  <si>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</si>
  <si>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</si>
  <si>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</si>
  <si>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</si>
  <si>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</si>
  <si>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</si>
  <si>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</si>
  <si>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</si>
  <si>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</si>
  <si>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</si>
  <si>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</si>
  <si>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</si>
  <si>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</si>
  <si>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</si>
  <si>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</si>
  <si>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</si>
  <si>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</si>
  <si>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</si>
  <si>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</si>
  <si>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</si>
  <si>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</si>
  <si>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</si>
  <si>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</si>
  <si>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</si>
  <si>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</si>
  <si>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</si>
  <si>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</si>
  <si>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</si>
  <si>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</si>
  <si>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</si>
  <si>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</si>
  <si>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</si>
  <si>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</si>
  <si>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</si>
  <si>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</si>
  <si>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</si>
  <si>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</si>
  <si>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</si>
  <si>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</si>
  <si>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</si>
  <si>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</si>
  <si>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</si>
  <si>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</si>
  <si>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</si>
  <si>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</si>
  <si>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</si>
  <si>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</si>
  <si>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</si>
  <si>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</si>
  <si>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</si>
  <si>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</si>
  <si>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</si>
  <si>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</si>
  <si>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</si>
  <si>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</si>
  <si>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</si>
  <si>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</si>
  <si>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</si>
  <si>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</si>
  <si>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</si>
  <si>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</si>
  <si>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</si>
  <si>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</si>
  <si>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</si>
  <si>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</si>
  <si>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</si>
  <si>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</si>
  <si>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</si>
  <si>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</si>
  <si>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</si>
  <si>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</si>
  <si>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</si>
  <si>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</si>
  <si>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</si>
  <si>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</si>
  <si>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</si>
  <si>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</si>
  <si>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</si>
  <si>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</si>
  <si>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</si>
  <si>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</si>
  <si>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</si>
  <si>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</si>
  <si>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</si>
  <si>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</si>
  <si>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</si>
  <si>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</si>
  <si>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</si>
  <si>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</si>
  <si>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</si>
  <si>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</si>
  <si>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</si>
  <si>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</si>
  <si>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</si>
  <si>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</si>
  <si>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</si>
  <si>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</si>
  <si>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</si>
  <si>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</si>
  <si>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</si>
  <si>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</si>
  <si>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</si>
  <si>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</si>
  <si>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</si>
  <si>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</si>
  <si>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</si>
  <si>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</si>
  <si>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</si>
  <si>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</si>
  <si>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</si>
  <si>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</si>
  <si>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</si>
  <si>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</si>
  <si>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</si>
  <si>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</si>
  <si>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</si>
  <si>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</si>
  <si>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</si>
  <si>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</si>
  <si>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</si>
  <si>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</si>
  <si>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</si>
  <si>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</si>
  <si>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</si>
  <si>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</si>
  <si>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</si>
  <si>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</si>
  <si>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</si>
  <si>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</si>
  <si>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</si>
  <si>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</si>
  <si>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</si>
  <si>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</si>
  <si>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</si>
  <si>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</si>
  <si>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</si>
  <si>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</si>
  <si>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</si>
  <si>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</si>
  <si>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</si>
  <si>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</si>
  <si>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</si>
  <si>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</si>
  <si>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</si>
  <si>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</si>
  <si>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</si>
  <si>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</si>
  <si>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</si>
  <si>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</si>
  <si>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</si>
  <si>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</si>
  <si>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</si>
  <si>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</si>
  <si>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</si>
  <si>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</si>
  <si>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</si>
  <si>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</si>
  <si>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</si>
  <si>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</si>
  <si>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</si>
  <si>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</si>
  <si>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</si>
  <si>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</si>
  <si>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</si>
  <si>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</si>
  <si>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</si>
  <si>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</si>
  <si>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</si>
  <si>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</si>
  <si>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</si>
  <si>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</si>
  <si>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</si>
  <si>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</si>
  <si>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</si>
  <si>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</si>
  <si>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</si>
  <si>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</si>
  <si>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</si>
  <si>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</si>
  <si>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</si>
  <si>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</si>
  <si>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</si>
  <si>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</si>
  <si>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</si>
  <si>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</si>
  <si>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</si>
  <si>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</si>
  <si>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</si>
  <si>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</si>
  <si>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</si>
  <si>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</si>
  <si>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</si>
  <si>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</si>
  <si>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</si>
  <si>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</si>
  <si>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</si>
  <si>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</si>
  <si>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</si>
  <si>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</si>
  <si>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</si>
  <si>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</si>
  <si>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</si>
  <si>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</si>
  <si>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</si>
  <si>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</si>
  <si>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</si>
  <si>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</si>
  <si>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</si>
  <si>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</si>
  <si>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</si>
  <si>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</si>
  <si>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</si>
  <si>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</si>
  <si>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</si>
  <si>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</si>
  <si>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</si>
  <si>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</si>
  <si>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</si>
  <si>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</si>
  <si>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</si>
  <si>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</si>
  <si>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</si>
  <si>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</si>
  <si>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</si>
  <si>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</si>
  <si>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</si>
  <si>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</si>
  <si>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</si>
  <si>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</si>
  <si>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</si>
  <si>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</si>
  <si>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</si>
  <si>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</si>
  <si>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</si>
  <si>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</si>
  <si>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</si>
  <si>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</si>
  <si>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</si>
  <si>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</si>
  <si>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</si>
  <si>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</si>
  <si>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</si>
  <si>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</si>
  <si>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</si>
  <si>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</si>
  <si>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</si>
  <si>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</si>
  <si>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</si>
  <si>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</si>
  <si>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</si>
  <si>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</si>
  <si>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</si>
  <si>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</si>
  <si>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</si>
  <si>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</si>
  <si>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</si>
  <si>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</si>
  <si>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</si>
  <si>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</si>
  <si>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</si>
  <si>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</si>
  <si>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</si>
  <si>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</si>
  <si>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</si>
  <si>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</si>
  <si>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</si>
  <si>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</si>
  <si>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</si>
  <si>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</si>
  <si>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</si>
  <si>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</si>
  <si>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</si>
  <si>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</si>
  <si>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</si>
  <si>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</si>
  <si>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</si>
  <si>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</si>
  <si>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</si>
  <si>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</si>
  <si>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</si>
  <si>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</si>
  <si>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</si>
  <si>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</si>
  <si>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</si>
  <si>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</si>
  <si>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</si>
  <si>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</si>
  <si>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</si>
  <si>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</si>
  <si>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</si>
  <si>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</si>
  <si>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</si>
  <si>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</si>
  <si>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</si>
  <si>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</si>
  <si>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</si>
  <si>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</si>
  <si>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</si>
  <si>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</si>
  <si>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</si>
  <si>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</si>
  <si>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</si>
  <si>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</si>
  <si>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</si>
  <si>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</si>
  <si>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</si>
  <si>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</si>
  <si>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</si>
  <si>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</si>
  <si>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</si>
  <si>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</si>
  <si>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</si>
  <si>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</si>
  <si>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</si>
  <si>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</si>
  <si>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</si>
  <si>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</si>
  <si>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</si>
  <si>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</si>
  <si>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</si>
  <si>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</si>
  <si>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</si>
  <si>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</si>
  <si>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</si>
  <si>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</si>
  <si>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</si>
  <si>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</si>
  <si>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</si>
  <si>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</si>
  <si>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</si>
  <si>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</si>
  <si>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</si>
  <si>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</si>
  <si>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</si>
  <si>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</si>
  <si>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</si>
  <si>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</si>
  <si>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</si>
  <si>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</si>
  <si>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</si>
  <si>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</si>
  <si>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</si>
  <si>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</si>
  <si>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</si>
  <si>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</si>
  <si>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</si>
  <si>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</si>
  <si>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</si>
  <si>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</si>
  <si>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</si>
  <si>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</si>
  <si>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</si>
  <si>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</si>
  <si>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</si>
  <si>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</si>
  <si>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</si>
  <si>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</si>
  <si>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</si>
  <si>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</si>
  <si>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</si>
  <si>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</si>
  <si>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</si>
  <si>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</si>
  <si>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</si>
  <si>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</si>
  <si>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</si>
  <si>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</si>
  <si>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</si>
  <si>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</si>
  <si>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</si>
  <si>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</si>
  <si>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</si>
  <si>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</si>
  <si>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</si>
  <si>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</si>
  <si>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</si>
  <si>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</si>
  <si>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</si>
  <si>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</si>
  <si>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</si>
  <si>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</si>
  <si>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</si>
  <si>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</si>
  <si>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</si>
  <si>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</si>
  <si>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</si>
  <si>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</si>
  <si>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</si>
  <si>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</si>
  <si>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</si>
  <si>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</si>
  <si>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</si>
  <si>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</si>
  <si>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</si>
  <si>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</si>
  <si>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</si>
  <si>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</si>
  <si>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</si>
  <si>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</si>
  <si>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</si>
  <si>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</si>
  <si>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</si>
  <si>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</si>
  <si>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</si>
  <si>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</si>
  <si>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</si>
  <si>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</si>
  <si>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</si>
  <si>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</si>
  <si>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</si>
  <si>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</si>
  <si>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</si>
  <si>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</si>
  <si>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</si>
  <si>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</si>
  <si>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</si>
  <si>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</si>
  <si>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</si>
  <si>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</si>
  <si>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</si>
  <si>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</si>
  <si>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</si>
  <si>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</si>
  <si>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</si>
  <si>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</si>
  <si>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</si>
  <si>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</si>
  <si>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</si>
  <si>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</si>
  <si>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</si>
  <si>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</si>
  <si>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</si>
  <si>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</si>
  <si>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</si>
  <si>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</si>
  <si>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</si>
  <si>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</si>
  <si>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</si>
  <si>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</si>
  <si>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</si>
  <si>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</si>
  <si>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</si>
  <si>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</si>
  <si>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</si>
  <si>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</si>
  <si>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</si>
  <si>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</si>
  <si>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</si>
  <si>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</si>
  <si>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</si>
  <si>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</si>
  <si>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</si>
  <si>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</si>
  <si>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</si>
  <si>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</si>
  <si>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</si>
  <si>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</si>
  <si>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</si>
  <si>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</si>
  <si>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</si>
  <si>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</si>
  <si>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</si>
  <si>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</si>
  <si>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</si>
  <si>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</si>
  <si>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</si>
  <si>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</si>
  <si>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</si>
  <si>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</si>
  <si>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</si>
  <si>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</si>
  <si>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</si>
  <si>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</si>
  <si>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</si>
  <si>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</si>
  <si>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</si>
  <si>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</si>
  <si>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</si>
  <si>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</si>
  <si>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</si>
  <si>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</si>
  <si>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</si>
  <si>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</si>
  <si>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</si>
  <si>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</si>
  <si>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</si>
  <si>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</si>
  <si>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</si>
  <si>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</si>
  <si>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</si>
  <si>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</si>
  <si>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</si>
  <si>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</si>
  <si>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</si>
  <si>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</si>
  <si>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</si>
  <si>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</si>
  <si>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</si>
  <si>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</si>
  <si>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</si>
  <si>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</si>
  <si>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</si>
  <si>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</si>
  <si>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</si>
  <si>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</si>
  <si>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</si>
  <si>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</si>
  <si>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</si>
  <si>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</si>
  <si>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</si>
  <si>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</si>
  <si>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</si>
  <si>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</si>
  <si>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</si>
  <si>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</si>
  <si>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</si>
  <si>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</si>
  <si>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</si>
  <si>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</si>
  <si>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</si>
  <si>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</si>
  <si>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</si>
  <si>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</si>
  <si>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</si>
  <si>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</si>
  <si>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</si>
  <si>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</si>
  <si>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</si>
  <si>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</si>
  <si>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</si>
  <si>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</si>
  <si>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</si>
  <si>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</si>
  <si>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</si>
  <si>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</si>
  <si>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</si>
  <si>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</si>
  <si>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</si>
  <si>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</si>
  <si>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</si>
  <si>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</si>
  <si>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</si>
  <si>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</si>
  <si>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</si>
  <si>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</si>
  <si>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</si>
  <si>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</si>
  <si>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</si>
  <si>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</si>
  <si>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</si>
  <si>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</si>
  <si>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</si>
  <si>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</si>
  <si>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</si>
  <si>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</si>
  <si>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</si>
  <si>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</si>
  <si>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</si>
  <si>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</si>
  <si>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</si>
  <si>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</si>
  <si>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</si>
  <si>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</si>
  <si>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</si>
  <si>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</si>
  <si>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</si>
  <si>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</si>
  <si>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</si>
  <si>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</si>
  <si>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</si>
  <si>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</si>
  <si>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</si>
  <si>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</si>
  <si>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</si>
  <si>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</si>
  <si>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</si>
  <si>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</si>
  <si>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</si>
  <si>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</si>
  <si>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</si>
  <si>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</si>
  <si>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</si>
  <si>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</si>
  <si>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</si>
  <si>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</si>
  <si>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</si>
  <si>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</si>
  <si>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</si>
  <si>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</si>
  <si>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</si>
  <si>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</si>
  <si>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</si>
  <si>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</si>
  <si>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</si>
  <si>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</si>
  <si>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</si>
  <si>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</si>
  <si>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</si>
  <si>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</si>
  <si>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</si>
  <si>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</si>
  <si>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</si>
  <si>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</si>
  <si>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</si>
  <si>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</si>
  <si>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</si>
  <si>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</si>
  <si>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</si>
  <si>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</si>
  <si>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</si>
  <si>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</si>
  <si>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</si>
  <si>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</si>
  <si>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</si>
  <si>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</si>
  <si>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</si>
  <si>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</si>
  <si>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</si>
  <si>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</si>
  <si>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</si>
  <si>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</si>
  <si>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</si>
  <si>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</si>
  <si>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</si>
  <si>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</si>
  <si>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</si>
  <si>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</si>
  <si>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</si>
  <si>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</si>
  <si>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</si>
  <si>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</si>
  <si>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</si>
  <si>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</si>
  <si>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</si>
  <si>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</si>
  <si>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</si>
  <si>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</si>
  <si>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</si>
  <si>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</si>
  <si>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</si>
  <si>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</si>
  <si>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</si>
  <si>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</si>
  <si>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</si>
  <si>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</si>
  <si>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</si>
  <si>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</si>
  <si>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</si>
  <si>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</si>
  <si>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</si>
  <si>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</si>
  <si>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</si>
  <si>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</si>
  <si>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</si>
  <si>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</si>
  <si>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</si>
  <si>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</si>
  <si>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</si>
  <si>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</si>
  <si>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</si>
  <si>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</si>
  <si>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</si>
  <si>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</si>
  <si>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</si>
  <si>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</si>
  <si>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</si>
  <si>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</si>
  <si>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</si>
  <si>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</si>
  <si>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</si>
  <si>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</si>
  <si>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</si>
  <si>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</si>
  <si>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</si>
  <si>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</si>
  <si>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</si>
  <si>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</si>
  <si>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</si>
  <si>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</si>
  <si>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</si>
  <si>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</si>
  <si>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</si>
  <si>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</si>
  <si>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</si>
  <si>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</si>
  <si>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</si>
  <si>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</si>
  <si>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</si>
  <si>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</si>
  <si>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</si>
  <si>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</si>
  <si>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</si>
  <si>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</si>
  <si>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</si>
  <si>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</si>
  <si>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</si>
  <si>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</si>
  <si>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</si>
  <si>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</si>
  <si>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</si>
  <si>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</si>
  <si>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</si>
  <si>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</si>
  <si>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</si>
  <si>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</si>
  <si>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</si>
  <si>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</si>
  <si>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</si>
  <si>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</si>
  <si>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</si>
  <si>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</si>
  <si>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</si>
  <si>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</si>
  <si>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</si>
  <si>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</si>
  <si>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</si>
  <si>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</si>
  <si>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</si>
  <si>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</si>
  <si>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</si>
  <si>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</si>
  <si>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</si>
  <si>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</si>
  <si>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</si>
  <si>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</si>
  <si>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</si>
  <si>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</si>
  <si>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</si>
  <si>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</si>
  <si>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</si>
  <si>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</si>
  <si>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</si>
  <si>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</si>
  <si>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</si>
  <si>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</si>
  <si>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</si>
  <si>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</si>
  <si>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</si>
  <si>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</si>
  <si>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</si>
  <si>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</si>
  <si>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</si>
  <si>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</si>
  <si>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</si>
  <si>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</si>
  <si>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</si>
  <si>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</si>
  <si>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</si>
  <si>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</si>
  <si>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</si>
  <si>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</si>
  <si>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</si>
  <si>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</si>
  <si>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</si>
  <si>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</si>
  <si>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</si>
  <si>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</si>
  <si>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</si>
  <si>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</si>
  <si>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</si>
  <si>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</si>
  <si>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</si>
  <si>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</si>
  <si>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</si>
  <si>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</si>
  <si>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</si>
  <si>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</si>
  <si>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</si>
  <si>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</si>
  <si>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</si>
  <si>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</si>
  <si>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</si>
  <si>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</si>
  <si>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</si>
  <si>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</si>
  <si>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</si>
  <si>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</si>
  <si>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</si>
  <si>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</si>
  <si>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</si>
  <si>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</si>
  <si>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</si>
  <si>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</si>
  <si>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</si>
  <si>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</si>
  <si>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</si>
  <si>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</si>
  <si>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</si>
  <si>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</si>
  <si>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</si>
  <si>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</si>
  <si>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</si>
  <si>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</si>
  <si>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</si>
  <si>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</si>
  <si>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</si>
  <si>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</si>
  <si>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</si>
  <si>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</si>
  <si>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</si>
  <si>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</si>
  <si>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</si>
  <si>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</si>
  <si>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</si>
  <si>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</si>
  <si>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</si>
  <si>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</si>
  <si>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</si>
  <si>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</si>
  <si>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</si>
  <si>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</si>
  <si>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</si>
  <si>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</si>
  <si>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</si>
  <si>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</si>
  <si>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</si>
  <si>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</si>
  <si>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</si>
  <si>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</si>
  <si>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</si>
  <si>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</si>
  <si>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</si>
  <si>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</si>
  <si>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</si>
  <si>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</si>
  <si>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</si>
  <si>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</si>
  <si>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</si>
  <si>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</si>
  <si>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</si>
  <si>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</si>
  <si>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</si>
  <si>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</si>
  <si>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</si>
  <si>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</si>
  <si>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</si>
  <si>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</si>
  <si>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</si>
  <si>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</si>
  <si>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</si>
  <si>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</si>
  <si>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</si>
  <si>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</si>
  <si>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</si>
  <si>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</si>
  <si>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</si>
  <si>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</si>
  <si>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</si>
  <si>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</si>
  <si>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</si>
  <si>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</si>
  <si>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</si>
  <si>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</si>
  <si>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</si>
  <si>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</si>
  <si>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</si>
  <si>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</si>
  <si>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</si>
  <si>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</si>
  <si>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</si>
  <si>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</si>
  <si>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</si>
  <si>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</si>
  <si>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</si>
  <si>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</si>
  <si>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</si>
  <si>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</si>
  <si>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</si>
  <si>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</si>
  <si>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</si>
  <si>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</si>
  <si>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</si>
  <si>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</si>
  <si>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</si>
  <si>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</si>
  <si>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</si>
  <si>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</si>
  <si>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</si>
  <si>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</si>
  <si>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</si>
  <si>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</si>
  <si>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</si>
  <si>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</si>
  <si>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</si>
  <si>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</si>
  <si>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</si>
  <si>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</si>
  <si>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</si>
  <si>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</si>
  <si>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</si>
  <si>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</si>
  <si>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</si>
  <si>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</si>
  <si>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</si>
  <si>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</si>
  <si>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</si>
  <si>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</si>
  <si>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</si>
  <si>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</si>
  <si>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</si>
  <si>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</si>
  <si>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</si>
  <si>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</si>
  <si>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</si>
  <si>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</si>
  <si>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</si>
  <si>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</si>
  <si>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</si>
  <si>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</si>
  <si>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</si>
  <si>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</si>
  <si>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</si>
  <si>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</si>
  <si>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</si>
  <si>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</si>
  <si>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</si>
  <si>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</si>
  <si>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</si>
  <si>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</si>
  <si>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</si>
  <si>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</si>
  <si>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</si>
  <si>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</si>
  <si>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</si>
  <si>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</si>
  <si>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</si>
  <si>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</si>
  <si>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</si>
  <si>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</si>
  <si>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</si>
  <si>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</si>
  <si>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</si>
  <si>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</si>
  <si>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</si>
  <si>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</si>
  <si>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</si>
  <si>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</si>
  <si>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</si>
  <si>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</si>
  <si>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</si>
  <si>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</si>
  <si>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</si>
  <si>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</si>
  <si>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</si>
  <si>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</si>
  <si>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</si>
  <si>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</si>
  <si>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</si>
  <si>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</si>
  <si>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</si>
  <si>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</si>
  <si>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</si>
  <si>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</si>
  <si>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</si>
  <si>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</si>
  <si>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</si>
  <si>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</si>
  <si>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</si>
  <si>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</si>
  <si>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</si>
  <si>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</si>
  <si>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</si>
  <si>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</si>
  <si>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</si>
  <si>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</si>
  <si>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</si>
  <si>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</si>
  <si>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</si>
  <si>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</si>
  <si>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</si>
  <si>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</si>
  <si>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</si>
  <si>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</si>
  <si>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</si>
  <si>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</si>
  <si>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</si>
  <si>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</si>
  <si>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</si>
  <si>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</si>
  <si>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</si>
  <si>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</si>
  <si>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</si>
  <si>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</si>
  <si>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</si>
  <si>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</si>
  <si>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</si>
  <si>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</si>
  <si>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</si>
  <si>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</si>
  <si>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</si>
  <si>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</si>
  <si>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</si>
  <si>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</si>
  <si>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</si>
  <si>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</si>
  <si>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</si>
  <si>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</si>
  <si>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</si>
  <si>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</si>
  <si>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</si>
  <si>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</si>
  <si>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</si>
  <si>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</si>
  <si>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</si>
  <si>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</si>
  <si>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</si>
  <si>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</si>
  <si>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</si>
  <si>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</si>
  <si>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</si>
  <si>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</si>
  <si>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</si>
  <si>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</si>
  <si>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</si>
  <si>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</si>
  <si>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</si>
  <si>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</si>
  <si>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</si>
  <si>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</si>
  <si>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</si>
  <si>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</si>
  <si>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</si>
  <si>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</si>
  <si>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</si>
  <si>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</si>
  <si>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</si>
  <si>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</si>
  <si>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</si>
  <si>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</si>
  <si>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</si>
  <si>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</si>
  <si>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</si>
  <si>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</si>
  <si>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</si>
  <si>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</si>
  <si>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</si>
  <si>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</si>
  <si>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</si>
  <si>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</si>
  <si>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</si>
  <si>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</si>
  <si>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</si>
  <si>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</si>
  <si>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</si>
  <si>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</si>
  <si>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</si>
  <si>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</si>
  <si>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</si>
  <si>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</si>
  <si>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</si>
  <si>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</si>
  <si>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</si>
  <si>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</si>
  <si>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</si>
  <si>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</si>
  <si>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</si>
  <si>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</si>
  <si>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</si>
  <si>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</si>
  <si>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</si>
  <si>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</si>
  <si>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</si>
  <si>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</si>
  <si>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</si>
  <si>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</si>
  <si>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</si>
  <si>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</si>
  <si>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</si>
  <si>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</si>
  <si>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</si>
  <si>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</si>
  <si>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</si>
  <si>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</si>
  <si>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</si>
  <si>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</si>
  <si>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</si>
  <si>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</si>
  <si>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</si>
  <si>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</si>
  <si>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</si>
  <si>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</si>
  <si>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</si>
  <si>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</si>
  <si>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</si>
  <si>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</si>
  <si>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</si>
  <si>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</si>
  <si>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</si>
  <si>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</si>
  <si>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</si>
  <si>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</si>
  <si>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</si>
  <si>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</si>
  <si>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</si>
  <si>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</si>
  <si>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</si>
  <si>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</si>
  <si>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</si>
  <si>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</si>
  <si>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</si>
  <si>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</si>
  <si>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</si>
  <si>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</si>
  <si>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</si>
  <si>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</si>
  <si>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</si>
  <si>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</si>
  <si>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</si>
  <si>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</si>
  <si>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</si>
  <si>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</si>
  <si>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</si>
  <si>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</si>
  <si>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</si>
  <si>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</si>
  <si>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</si>
  <si>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</si>
  <si>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</si>
  <si>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</si>
  <si>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</si>
  <si>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</si>
  <si>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</si>
  <si>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</si>
  <si>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</si>
  <si>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</si>
  <si>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</si>
  <si>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</si>
  <si>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</si>
  <si>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</si>
  <si>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</si>
  <si>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</si>
  <si>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</si>
  <si>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</si>
  <si>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</si>
  <si>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</si>
  <si>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</si>
  <si>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</si>
  <si>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</si>
  <si>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</si>
  <si>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</si>
  <si>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</si>
  <si>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</si>
  <si>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</si>
  <si>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</si>
  <si>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</si>
  <si>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</si>
  <si>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</si>
  <si>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</si>
  <si>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</si>
  <si>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</si>
  <si>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</si>
  <si>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</si>
  <si>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</si>
  <si>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</si>
  <si>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</si>
  <si>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</si>
  <si>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</si>
  <si>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</si>
  <si>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</si>
  <si>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</si>
  <si>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</si>
  <si>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</si>
  <si>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</si>
  <si>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</si>
  <si>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</si>
  <si>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</si>
  <si>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</si>
  <si>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</si>
  <si>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</si>
  <si>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</si>
  <si>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</si>
  <si>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</si>
  <si>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</si>
  <si>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</si>
  <si>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</si>
  <si>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</si>
  <si>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</si>
  <si>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</si>
  <si>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</si>
  <si>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</si>
  <si>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</si>
  <si>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</si>
  <si>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</si>
  <si>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</si>
  <si>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</si>
  <si>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</si>
  <si>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</si>
  <si>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</si>
  <si>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</si>
  <si>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</si>
  <si>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</si>
  <si>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</si>
  <si>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</si>
  <si>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</si>
  <si>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</si>
  <si>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</si>
  <si>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</si>
  <si>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</si>
  <si>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</si>
  <si>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</si>
  <si>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</si>
  <si>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</si>
  <si>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</si>
  <si>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</si>
  <si>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</si>
  <si>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</si>
  <si>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</si>
  <si>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</si>
  <si>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</si>
  <si>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</si>
  <si>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</si>
  <si>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</si>
  <si>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</si>
  <si>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</si>
  <si>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</si>
  <si>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</si>
  <si>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</si>
  <si>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</si>
  <si>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</si>
  <si>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</si>
  <si>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</si>
  <si>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</si>
  <si>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</si>
  <si>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</si>
  <si>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</si>
  <si>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</si>
  <si>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</si>
  <si>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</si>
  <si>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</si>
  <si>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</si>
  <si>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</si>
  <si>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</si>
  <si>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</si>
  <si>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</si>
  <si>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</si>
  <si>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</si>
  <si>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</si>
  <si>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</si>
  <si>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</si>
  <si>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</si>
  <si>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</si>
  <si>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</si>
  <si>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</si>
  <si>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</si>
  <si>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</si>
  <si>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</si>
  <si>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</si>
  <si>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</si>
  <si>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</si>
  <si>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</si>
  <si>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</si>
  <si>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</si>
  <si>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</si>
  <si>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</si>
  <si>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</si>
  <si>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</si>
  <si>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</si>
  <si>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</si>
  <si>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</si>
  <si>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</si>
  <si>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</si>
  <si>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</si>
  <si>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</si>
  <si>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</si>
  <si>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</si>
  <si>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</si>
  <si>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</si>
  <si>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</si>
  <si>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</si>
  <si>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</si>
  <si>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</si>
  <si>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</si>
  <si>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</si>
  <si>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</si>
  <si>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</si>
  <si>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</si>
  <si>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</si>
  <si>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</si>
  <si>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</si>
  <si>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</si>
  <si>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</si>
  <si>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</si>
  <si>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</si>
  <si>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</si>
  <si>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</si>
  <si>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</si>
  <si>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</si>
  <si>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</si>
  <si>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</si>
  <si>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</si>
  <si>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</si>
  <si>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</si>
  <si>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</si>
  <si>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</si>
  <si>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</si>
  <si>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</si>
  <si>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</si>
  <si>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</si>
  <si>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</si>
  <si>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</si>
  <si>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</si>
  <si>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</si>
  <si>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</si>
  <si>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</si>
  <si>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</si>
  <si>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</si>
  <si>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</si>
  <si>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</si>
  <si>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</si>
  <si>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</si>
  <si>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</si>
  <si>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</si>
  <si>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</si>
  <si>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</si>
  <si>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</si>
  <si>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</si>
  <si>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</si>
  <si>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</si>
  <si>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</si>
  <si>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</si>
  <si>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</si>
  <si>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</si>
  <si>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</si>
  <si>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</si>
  <si>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</si>
  <si>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</si>
  <si>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</si>
  <si>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</si>
  <si>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</si>
  <si>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</si>
  <si>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</si>
  <si>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</si>
  <si>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</si>
  <si>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</si>
  <si>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</si>
  <si>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</si>
  <si>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</si>
  <si>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</si>
  <si>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</si>
  <si>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</si>
  <si>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</si>
  <si>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</si>
  <si>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</si>
  <si>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</si>
  <si>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</si>
  <si>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</si>
  <si>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</si>
  <si>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</si>
  <si>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</si>
  <si>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</si>
  <si>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</si>
  <si>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</si>
  <si>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</si>
  <si>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</si>
  <si>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</si>
  <si>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</si>
  <si>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</si>
  <si>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</si>
  <si>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</si>
  <si>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</si>
  <si>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</si>
  <si>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</si>
  <si>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</si>
  <si>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</si>
  <si>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</si>
  <si>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</si>
  <si>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</si>
  <si>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</si>
  <si>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</si>
  <si>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</si>
  <si>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</si>
  <si>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</si>
  <si>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</si>
  <si>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</si>
  <si>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</si>
  <si>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</si>
  <si>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</si>
  <si>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</si>
  <si>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</si>
  <si>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</si>
  <si>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</si>
  <si>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</si>
  <si>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</si>
  <si>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</si>
  <si>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</si>
  <si>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</si>
  <si>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</si>
  <si>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</si>
  <si>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</si>
  <si>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</si>
  <si>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</si>
  <si>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</si>
  <si>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</si>
  <si>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</si>
  <si>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</si>
  <si>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</si>
  <si>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</si>
  <si>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</si>
  <si>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</si>
  <si>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</si>
  <si>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</si>
  <si>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</si>
  <si>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</si>
  <si>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</si>
  <si>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</si>
  <si>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</si>
  <si>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</si>
  <si>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</si>
  <si>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</si>
  <si>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</si>
  <si>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</si>
  <si>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</si>
  <si>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</si>
  <si>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</si>
  <si>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</si>
  <si>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</si>
  <si>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</si>
  <si>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</si>
  <si>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</si>
  <si>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</si>
  <si>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</si>
  <si>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</si>
  <si>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</si>
  <si>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</si>
  <si>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</si>
  <si>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</si>
  <si>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</si>
  <si>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</si>
  <si>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</si>
  <si>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</si>
  <si>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</si>
  <si>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</si>
  <si>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</si>
  <si>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</si>
  <si>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</si>
  <si>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</si>
  <si>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</si>
  <si>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</si>
  <si>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</si>
  <si>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</si>
  <si>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</si>
  <si>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</si>
  <si>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</si>
  <si>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</si>
  <si>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</si>
  <si>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</si>
  <si>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</si>
  <si>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</si>
  <si>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</si>
  <si>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</si>
  <si>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</si>
  <si>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</si>
  <si>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</si>
  <si>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</si>
  <si>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</si>
  <si>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</si>
  <si>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</si>
  <si>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</si>
  <si>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</si>
  <si>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</si>
  <si>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</si>
  <si>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</si>
  <si>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</si>
  <si>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</si>
  <si>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</si>
  <si>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</si>
  <si>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</si>
  <si>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</si>
  <si>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</si>
  <si>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</si>
  <si>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</si>
  <si>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</si>
  <si>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</si>
  <si>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</si>
  <si>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</si>
  <si>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</si>
  <si>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</si>
  <si>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</si>
  <si>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</si>
  <si>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</si>
  <si>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</si>
  <si>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</si>
  <si>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</si>
  <si>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</si>
  <si>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</si>
  <si>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</si>
  <si>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</si>
  <si>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</si>
  <si>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</si>
  <si>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</si>
  <si>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</si>
  <si>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</si>
  <si>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</si>
  <si>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</si>
  <si>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</si>
  <si>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</si>
  <si>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</si>
  <si>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</si>
  <si>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</si>
  <si>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</si>
  <si>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</si>
  <si>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</si>
  <si>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</si>
  <si>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</si>
  <si>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</si>
  <si>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</si>
  <si>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</si>
  <si>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</si>
  <si>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</si>
  <si>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</si>
  <si>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</si>
  <si>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</si>
  <si>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</si>
  <si>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</si>
  <si>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</si>
  <si>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</si>
  <si>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</si>
  <si>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</si>
  <si>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</si>
  <si>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</si>
  <si>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</si>
  <si>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</si>
  <si>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</si>
  <si>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</si>
  <si>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</si>
  <si>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</si>
  <si>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</si>
  <si>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</si>
  <si>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</si>
  <si>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</si>
  <si>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</si>
  <si>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</si>
  <si>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</si>
  <si>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</si>
  <si>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</si>
  <si>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</si>
  <si>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</si>
  <si>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</si>
  <si>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</si>
  <si>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</si>
  <si>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</si>
  <si>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</si>
  <si>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</si>
  <si>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</si>
  <si>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</si>
  <si>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</si>
  <si>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</si>
  <si>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</si>
  <si>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</si>
  <si>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</si>
  <si>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</si>
  <si>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</si>
  <si>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</si>
  <si>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</si>
  <si>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</si>
  <si>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</si>
  <si>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</si>
  <si>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</si>
  <si>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</si>
  <si>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</si>
  <si>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</si>
  <si>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</si>
  <si>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</si>
  <si>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</si>
  <si>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</si>
  <si>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</si>
  <si>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</si>
  <si>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</si>
  <si>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</si>
  <si>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</si>
  <si>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</si>
  <si>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</si>
  <si>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</si>
  <si>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</si>
  <si>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</si>
  <si>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</si>
  <si>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</si>
  <si>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</si>
  <si>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</si>
  <si>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</si>
  <si>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</si>
  <si>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</si>
  <si>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</si>
  <si>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</si>
  <si>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</si>
  <si>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</si>
  <si>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</si>
  <si>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</si>
  <si>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</si>
  <si>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</si>
  <si>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</si>
  <si>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</si>
  <si>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</si>
  <si>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</si>
  <si>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</si>
  <si>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</si>
  <si>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</si>
  <si>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</si>
  <si>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</si>
  <si>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</si>
  <si>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</si>
  <si>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</si>
  <si>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</si>
  <si>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</si>
  <si>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</si>
  <si>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</si>
  <si>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</si>
  <si>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</si>
  <si>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</si>
  <si>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</si>
  <si>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</si>
  <si>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</si>
  <si>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</si>
  <si>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</si>
  <si>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</si>
  <si>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</si>
  <si>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</si>
  <si>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</si>
  <si>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</si>
  <si>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</si>
  <si>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</si>
  <si>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</si>
  <si>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</si>
  <si>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</si>
  <si>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</si>
  <si>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</si>
  <si>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</si>
  <si>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</si>
  <si>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</si>
  <si>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</si>
  <si>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</si>
  <si>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</si>
  <si>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</si>
  <si>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</si>
  <si>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</si>
  <si>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</si>
  <si>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</si>
  <si>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</si>
  <si>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</si>
  <si>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</si>
  <si>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</si>
  <si>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</si>
  <si>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</si>
  <si>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</si>
  <si>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</si>
  <si>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</si>
  <si>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</si>
  <si>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</si>
  <si>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</si>
  <si>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</si>
  <si>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</si>
  <si>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</si>
  <si>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</si>
  <si>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</si>
  <si>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</si>
  <si>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</si>
  <si>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</si>
  <si>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</si>
  <si>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</si>
  <si>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</si>
  <si>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</si>
  <si>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</si>
  <si>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</si>
  <si>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</si>
  <si>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</si>
  <si>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</si>
  <si>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</si>
  <si>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</si>
  <si>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</si>
  <si>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</si>
  <si>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</si>
  <si>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</si>
  <si>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</si>
  <si>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</si>
  <si>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</si>
  <si>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</si>
  <si>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</si>
  <si>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</si>
  <si>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</si>
  <si>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</si>
  <si>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</si>
  <si>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</si>
  <si>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</si>
  <si>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</si>
  <si>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</si>
  <si>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</si>
  <si>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</si>
  <si>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</si>
  <si>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</si>
  <si>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</si>
  <si>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</si>
  <si>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</si>
  <si>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</si>
  <si>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</si>
  <si>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</si>
  <si>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</si>
  <si>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</si>
  <si>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</si>
  <si>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</si>
  <si>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</si>
  <si>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</si>
  <si>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</si>
  <si>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</si>
  <si>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</si>
  <si>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</si>
  <si>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</si>
  <si>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</si>
  <si>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</si>
  <si>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</si>
  <si>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</si>
  <si>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</si>
  <si>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</si>
  <si>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</si>
  <si>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</si>
  <si>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</si>
  <si>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</si>
  <si>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</si>
  <si>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</si>
  <si>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</si>
  <si>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</si>
  <si>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</si>
  <si>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</si>
  <si>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</si>
  <si>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</si>
  <si>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</si>
  <si>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</si>
  <si>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</si>
  <si>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</si>
  <si>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</si>
  <si>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</si>
  <si>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</si>
  <si>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</si>
  <si>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</si>
  <si>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</si>
  <si>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</si>
  <si>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</si>
  <si>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</si>
  <si>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</si>
  <si>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</si>
  <si>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</si>
  <si>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</si>
  <si>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</si>
  <si>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</si>
  <si>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</si>
  <si>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</si>
  <si>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</si>
  <si>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</si>
  <si>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</si>
  <si>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</si>
  <si>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</si>
  <si>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</si>
  <si>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</si>
  <si>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</si>
  <si>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</si>
  <si>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</si>
  <si>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</si>
  <si>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</si>
  <si>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</si>
  <si>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</si>
  <si>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</si>
  <si>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</si>
  <si>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</si>
  <si>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</si>
  <si>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</si>
  <si>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</si>
  <si>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</si>
  <si>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</si>
  <si>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</si>
  <si>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</si>
  <si>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</si>
  <si>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</si>
  <si>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</si>
  <si>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</si>
  <si>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</si>
  <si>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</si>
  <si>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</si>
  <si>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</si>
  <si>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</si>
  <si>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</si>
  <si>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</si>
  <si>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</si>
  <si>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</si>
  <si>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</si>
  <si>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</si>
  <si>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</si>
  <si>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</si>
  <si>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</si>
  <si>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</si>
  <si>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</si>
  <si>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</si>
  <si>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</si>
  <si>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</si>
  <si>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</si>
  <si>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</si>
  <si>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</si>
  <si>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</si>
  <si>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</si>
  <si>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</si>
  <si>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</si>
  <si>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</si>
  <si>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</si>
  <si>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</si>
  <si>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</si>
  <si>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</si>
  <si>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</si>
  <si>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</si>
  <si>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</si>
  <si>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</si>
  <si>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</si>
  <si>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</si>
  <si>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</si>
  <si>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</si>
  <si>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</si>
  <si>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</si>
  <si>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</si>
  <si>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</si>
  <si>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</si>
  <si>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</si>
  <si>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</si>
  <si>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</si>
  <si>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</si>
  <si>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</si>
  <si>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</si>
  <si>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</si>
  <si>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</si>
  <si>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</si>
  <si>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</si>
  <si>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</si>
  <si>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</si>
  <si>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</si>
  <si>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</si>
  <si>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</si>
  <si>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</si>
  <si>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</si>
  <si>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</si>
  <si>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</si>
  <si>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</si>
  <si>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</si>
  <si>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</si>
  <si>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</si>
  <si>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</si>
  <si>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</si>
  <si>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</si>
  <si>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</si>
  <si>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</si>
  <si>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</si>
  <si>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</si>
  <si>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</si>
  <si>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</si>
  <si>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</si>
  <si>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</si>
  <si>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</si>
  <si>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</si>
  <si>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</si>
  <si>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</si>
  <si>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</si>
  <si>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</si>
  <si>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</si>
  <si>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</si>
  <si>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</si>
  <si>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</si>
  <si>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</si>
  <si>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</si>
  <si>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</si>
  <si>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</si>
  <si>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</si>
  <si>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</si>
  <si>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</si>
  <si>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</si>
  <si>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</si>
  <si>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</si>
  <si>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</si>
  <si>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</si>
  <si>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</si>
  <si>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</si>
  <si>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</si>
  <si>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</si>
  <si>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</si>
  <si>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</si>
  <si>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</si>
  <si>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</si>
  <si>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</si>
  <si>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</si>
  <si>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</si>
  <si>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</si>
  <si>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</si>
  <si>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</si>
  <si>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</si>
  <si>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</si>
  <si>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</si>
  <si>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</si>
  <si>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</si>
  <si>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</si>
  <si>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</si>
  <si>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</si>
  <si>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</si>
  <si>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</si>
  <si>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</si>
  <si>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</si>
  <si>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</si>
  <si>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</si>
  <si>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</si>
  <si>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</si>
  <si>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</si>
  <si>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</si>
  <si>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</si>
  <si>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</si>
  <si>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</si>
  <si>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</si>
  <si>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</si>
  <si>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</si>
  <si>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</si>
  <si>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</si>
  <si>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</si>
  <si>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</si>
  <si>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</si>
  <si>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</si>
  <si>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</si>
  <si>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</si>
  <si>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</si>
  <si>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</si>
  <si>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</si>
  <si>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</si>
  <si>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</si>
  <si>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</si>
  <si>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</si>
  <si>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</si>
  <si>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</si>
  <si>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</si>
  <si>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</si>
  <si>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</si>
  <si>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</si>
  <si>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</si>
  <si>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</si>
  <si>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</si>
  <si>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</si>
  <si>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</si>
  <si>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</si>
  <si>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</si>
  <si>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</si>
  <si>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</si>
  <si>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</si>
  <si>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</si>
  <si>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</si>
  <si>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</si>
  <si>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</si>
  <si>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</si>
  <si>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</si>
  <si>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</si>
  <si>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</si>
  <si>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</si>
  <si>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</si>
  <si>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</si>
  <si>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</si>
  <si>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</si>
  <si>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</si>
  <si>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</si>
  <si>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</si>
  <si>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</si>
  <si>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</si>
  <si>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</si>
  <si>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</si>
  <si>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</si>
  <si>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</si>
  <si>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</si>
  <si>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</si>
  <si>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</si>
  <si>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</si>
  <si>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</si>
  <si>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</si>
  <si>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</si>
  <si>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</si>
  <si>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</si>
  <si>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</si>
  <si>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</si>
  <si>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</si>
  <si>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</si>
  <si>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</si>
  <si>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</si>
  <si>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</si>
  <si>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</si>
  <si>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</si>
  <si>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</si>
  <si>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</si>
  <si>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</si>
  <si>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</si>
  <si>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</si>
  <si>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</si>
  <si>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</si>
  <si>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</si>
  <si>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</si>
  <si>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</si>
  <si>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</si>
  <si>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</si>
  <si>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</si>
  <si>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</si>
  <si>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</si>
  <si>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</si>
  <si>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</si>
  <si>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</si>
  <si>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</si>
  <si>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</si>
  <si>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</si>
  <si>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</si>
  <si>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</si>
  <si>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</si>
  <si>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</si>
  <si>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</si>
  <si>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</si>
  <si>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</si>
  <si>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</si>
  <si>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</si>
  <si>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</si>
  <si>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</si>
  <si>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</si>
  <si>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</si>
  <si>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</si>
  <si>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</si>
  <si>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</si>
  <si>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</si>
  <si>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</si>
  <si>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</si>
  <si>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</si>
  <si>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</si>
  <si>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</si>
  <si>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</si>
  <si>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</si>
  <si>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</si>
  <si>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</si>
  <si>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</si>
  <si>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</si>
  <si>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</si>
  <si>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</si>
  <si>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</si>
  <si>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</si>
  <si>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</si>
  <si>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</si>
  <si>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</si>
  <si>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</si>
  <si>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</si>
  <si>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</si>
  <si>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</si>
  <si>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</si>
  <si>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</si>
  <si>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</si>
  <si>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</si>
  <si>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</si>
  <si>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</si>
  <si>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</si>
  <si>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</si>
  <si>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</si>
  <si>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</si>
  <si>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</si>
  <si>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</si>
  <si>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</si>
  <si>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</si>
  <si>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</si>
  <si>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</si>
  <si>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</si>
  <si>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</si>
  <si>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</si>
  <si>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</si>
  <si>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</si>
  <si>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</si>
  <si>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</si>
  <si>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</si>
  <si>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</si>
  <si>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</si>
  <si>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</si>
  <si>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</si>
  <si>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</si>
  <si>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</si>
  <si>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</si>
  <si>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</si>
  <si>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</si>
  <si>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</si>
  <si>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</si>
  <si>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</si>
  <si>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</si>
  <si>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</si>
  <si>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</si>
  <si>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</si>
  <si>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</si>
  <si>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</si>
  <si>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</si>
  <si>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</si>
  <si>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</si>
  <si>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</si>
  <si>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</si>
  <si>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</si>
  <si>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</si>
  <si>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</si>
  <si>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</si>
  <si>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</si>
  <si>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</si>
  <si>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</si>
  <si>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</si>
  <si>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</si>
  <si>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</si>
  <si>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</si>
  <si>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</si>
  <si>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</si>
  <si>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</si>
  <si>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</si>
  <si>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</si>
  <si>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</si>
  <si>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</si>
  <si>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</si>
  <si>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</si>
  <si>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</si>
  <si>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</si>
  <si>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</si>
  <si>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</si>
  <si>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</si>
  <si>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</si>
  <si>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</si>
  <si>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</si>
  <si>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</si>
  <si>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</si>
  <si>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</si>
  <si>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</si>
  <si>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</si>
  <si>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</si>
  <si>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</si>
  <si>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</si>
  <si>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</si>
  <si>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</si>
  <si>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</si>
  <si>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</si>
  <si>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</si>
  <si>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</si>
  <si>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</si>
  <si>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</si>
  <si>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</si>
  <si>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</si>
  <si>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</si>
  <si>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</si>
  <si>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</si>
  <si>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</si>
  <si>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</si>
  <si>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</si>
  <si>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</si>
  <si>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</si>
  <si>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</si>
  <si>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</si>
  <si>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</si>
  <si>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</si>
  <si>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</si>
  <si>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</si>
  <si>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</si>
  <si>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</si>
  <si>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</si>
  <si>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</si>
  <si>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</si>
  <si>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</si>
  <si>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</si>
  <si>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</si>
  <si>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</si>
  <si>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</si>
  <si>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</si>
  <si>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</si>
  <si>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</si>
  <si>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</si>
  <si>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</si>
  <si>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</si>
  <si>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</si>
  <si>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</si>
  <si>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</si>
  <si>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</si>
  <si>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</si>
  <si>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</si>
  <si>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</si>
  <si>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</si>
  <si>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</si>
  <si>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</si>
  <si>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</si>
  <si>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</si>
  <si>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</si>
  <si>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</si>
  <si>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</si>
  <si>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</si>
  <si>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</si>
  <si>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</si>
  <si>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</si>
  <si>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</si>
  <si>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</si>
  <si>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</si>
  <si>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</si>
  <si>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</si>
  <si>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</si>
  <si>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</si>
  <si>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</si>
  <si>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</si>
  <si>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</si>
  <si>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</si>
  <si>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</si>
  <si>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</si>
  <si>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</si>
  <si>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</si>
  <si>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</si>
  <si>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</si>
  <si>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</si>
  <si>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</si>
  <si>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</si>
  <si>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</si>
  <si>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</si>
  <si>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</si>
  <si>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</si>
  <si>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</si>
  <si>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</si>
  <si>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</si>
  <si>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</si>
  <si>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</si>
  <si>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</si>
  <si>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</si>
  <si>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</si>
  <si>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</si>
  <si>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</si>
  <si>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</si>
  <si>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</si>
  <si>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</si>
  <si>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</si>
  <si>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</si>
  <si>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</si>
  <si>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</si>
  <si>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</si>
  <si>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</si>
  <si>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</si>
  <si>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</si>
  <si>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</si>
  <si>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</si>
  <si>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</si>
  <si>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</si>
  <si>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</si>
  <si>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</si>
  <si>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</si>
  <si>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</si>
  <si>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</si>
  <si>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</si>
  <si>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</si>
  <si>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</si>
  <si>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</si>
  <si>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</si>
  <si>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</si>
  <si>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</si>
  <si>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</si>
  <si>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</si>
  <si>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</si>
  <si>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</si>
  <si>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</si>
  <si>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</si>
  <si>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</si>
  <si>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</si>
  <si>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</si>
  <si>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</si>
  <si>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</si>
  <si>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</si>
  <si>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</si>
  <si>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</si>
  <si>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</si>
  <si>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</si>
  <si>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</si>
  <si>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</si>
  <si>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</si>
  <si>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</si>
  <si>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</si>
  <si>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</si>
  <si>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</si>
  <si>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</si>
  <si>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</si>
  <si>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</si>
  <si>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</si>
  <si>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</si>
  <si>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</si>
  <si>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</si>
  <si>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</si>
  <si>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</si>
  <si>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</si>
  <si>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</si>
  <si>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</si>
  <si>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</si>
  <si>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</si>
  <si>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</si>
  <si>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</si>
  <si>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</si>
  <si>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</si>
  <si>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</si>
  <si>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</si>
  <si>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</si>
  <si>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</si>
  <si>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</si>
  <si>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</si>
  <si>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</si>
  <si>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</si>
  <si>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</si>
  <si>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</si>
  <si>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</si>
  <si>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</si>
  <si>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</si>
  <si>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</si>
  <si>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</si>
  <si>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</si>
  <si>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</si>
  <si>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</si>
  <si>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</si>
  <si>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</si>
  <si>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</si>
  <si>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</si>
  <si>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</si>
  <si>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</si>
  <si>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</si>
  <si>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</si>
  <si>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</si>
  <si>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</si>
  <si>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</si>
  <si>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</si>
  <si>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</si>
  <si>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</si>
  <si>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</si>
  <si>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</si>
  <si>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</si>
  <si>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</si>
  <si>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</si>
  <si>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</si>
  <si>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</si>
  <si>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</si>
  <si>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</si>
  <si>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</si>
  <si>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</si>
  <si>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</si>
  <si>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</si>
  <si>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</si>
  <si>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</si>
  <si>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</si>
  <si>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</si>
  <si>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</si>
  <si>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</si>
  <si>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</si>
  <si>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</si>
  <si>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</si>
  <si>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</si>
  <si>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</si>
  <si>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</si>
  <si>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</si>
  <si>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</si>
  <si>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</si>
  <si>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</si>
  <si>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</si>
  <si>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</si>
  <si>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</si>
  <si>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</si>
  <si>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</si>
  <si>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</si>
  <si>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</si>
  <si>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</si>
  <si>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</si>
  <si>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</si>
  <si>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</si>
  <si>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</si>
  <si>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</si>
  <si>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</si>
  <si>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</si>
  <si>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</si>
  <si>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</si>
  <si>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</si>
  <si>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</si>
  <si>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</si>
  <si>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</si>
  <si>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</si>
  <si>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</si>
  <si>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</si>
  <si>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</si>
  <si>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</si>
  <si>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</si>
  <si>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</si>
  <si>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</si>
  <si>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</si>
  <si>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</si>
  <si>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</si>
  <si>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</si>
  <si>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</si>
  <si>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</si>
  <si>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</si>
  <si>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</si>
  <si>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</si>
  <si>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</si>
  <si>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</si>
  <si>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</si>
  <si>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</si>
  <si>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</si>
  <si>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</si>
  <si>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</si>
  <si>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</si>
  <si>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</si>
  <si>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</si>
  <si>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</si>
  <si>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</si>
  <si>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</si>
  <si>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</si>
  <si>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</si>
  <si>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</si>
  <si>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</si>
  <si>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</si>
  <si>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</si>
  <si>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</si>
  <si>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</si>
  <si>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</si>
  <si>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</si>
  <si>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</si>
  <si>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</si>
  <si>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</si>
  <si>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</si>
  <si>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</si>
  <si>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</si>
  <si>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</si>
  <si>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</si>
  <si>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</si>
  <si>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</si>
  <si>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</si>
  <si>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</si>
  <si>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</si>
  <si>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</si>
  <si>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</si>
  <si>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</si>
  <si>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</si>
  <si>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</si>
  <si>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</si>
  <si>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</si>
  <si>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</si>
  <si>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</si>
  <si>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</si>
  <si>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</si>
  <si>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</si>
  <si>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</si>
  <si>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</si>
  <si>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</si>
  <si>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</si>
  <si>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</si>
  <si>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</si>
  <si>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</si>
  <si>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</si>
  <si>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</si>
  <si>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</si>
  <si>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</si>
  <si>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</si>
  <si>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</si>
  <si>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</si>
  <si>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</si>
  <si>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</si>
  <si>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</si>
  <si>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</si>
  <si>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</si>
  <si>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</si>
  <si>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</si>
  <si>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</si>
  <si>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</si>
  <si>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</si>
  <si>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</si>
  <si>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</si>
  <si>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</si>
  <si>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</si>
  <si>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</si>
  <si>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</si>
  <si>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</si>
  <si>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</si>
  <si>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</si>
  <si>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</si>
  <si>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</si>
  <si>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</si>
  <si>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</si>
  <si>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</si>
  <si>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</si>
  <si>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</si>
  <si>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</si>
  <si>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</si>
  <si>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</si>
  <si>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</si>
  <si>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</si>
  <si>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</si>
  <si>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</si>
  <si>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</si>
  <si>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</si>
  <si>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</si>
  <si>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</si>
  <si>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</si>
  <si>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</si>
  <si>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</si>
  <si>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</si>
  <si>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</si>
  <si>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</si>
  <si>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</si>
  <si>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</si>
  <si>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</si>
  <si>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</si>
  <si>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</si>
  <si>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</si>
  <si>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</si>
  <si>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</si>
  <si>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</si>
  <si>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</si>
  <si>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</si>
  <si>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</si>
  <si>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</si>
  <si>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</si>
  <si>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</si>
  <si>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</si>
  <si>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</si>
  <si>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</si>
  <si>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</si>
  <si>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</si>
  <si>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</si>
  <si>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</si>
  <si>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</si>
  <si>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</si>
  <si>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</si>
  <si>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</si>
  <si>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</si>
  <si>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</si>
  <si>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</si>
  <si>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</si>
  <si>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</si>
  <si>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</si>
  <si>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</si>
  <si>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</si>
  <si>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</si>
  <si>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</si>
  <si>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</si>
  <si>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</si>
  <si>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</si>
  <si>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</si>
  <si>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</si>
  <si>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</si>
  <si>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</si>
  <si>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</si>
  <si>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</si>
  <si>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</si>
  <si>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</si>
  <si>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</si>
  <si>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</si>
  <si>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</si>
  <si>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</si>
  <si>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</si>
  <si>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</si>
  <si>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</si>
  <si>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</si>
  <si>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</si>
  <si>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</si>
  <si>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</si>
  <si>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</si>
  <si>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</si>
  <si>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</si>
  <si>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</si>
  <si>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</si>
  <si>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</si>
  <si>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</si>
  <si>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</si>
  <si>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</si>
  <si>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</si>
  <si>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</si>
  <si>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</si>
  <si>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</si>
  <si>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</si>
  <si>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</si>
  <si>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</si>
  <si>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</si>
  <si>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</si>
  <si>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</si>
  <si>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</si>
  <si>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</si>
  <si>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</si>
  <si>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</si>
  <si>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</si>
  <si>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</si>
  <si>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</si>
  <si>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</si>
  <si>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</si>
  <si>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</si>
  <si>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</si>
  <si>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</si>
  <si>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</si>
  <si>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</si>
  <si>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</si>
  <si>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</si>
  <si>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</si>
  <si>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</si>
  <si>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</si>
  <si>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</si>
  <si>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</si>
  <si>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</si>
  <si>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</si>
  <si>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</si>
  <si>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</si>
  <si>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</si>
  <si>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</si>
  <si>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</si>
  <si>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</si>
  <si>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</si>
  <si>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</si>
  <si>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</si>
  <si>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</si>
  <si>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</si>
  <si>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</si>
  <si>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</si>
  <si>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</si>
  <si>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</si>
  <si>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</si>
  <si>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</si>
  <si>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</si>
  <si>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</si>
  <si>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</si>
  <si>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</si>
  <si>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</si>
  <si>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</si>
  <si>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</si>
  <si>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</si>
  <si>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</si>
  <si>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</si>
  <si>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</si>
  <si>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</si>
  <si>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</si>
  <si>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</si>
  <si>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</si>
  <si>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</si>
  <si>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</si>
  <si>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</si>
  <si>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</si>
  <si>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</si>
  <si>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</si>
  <si>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</si>
  <si>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</si>
  <si>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</si>
  <si>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</si>
  <si>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</si>
  <si>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</si>
  <si>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</si>
  <si>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</si>
  <si>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</si>
  <si>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</si>
  <si>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</si>
  <si>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</si>
  <si>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</si>
  <si>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</si>
  <si>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</si>
  <si>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</si>
  <si>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</si>
  <si>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</si>
  <si>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</si>
  <si>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</si>
  <si>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</si>
  <si>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</si>
  <si>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</si>
  <si>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</si>
  <si>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</si>
  <si>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</si>
  <si>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</si>
  <si>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</si>
  <si>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</si>
  <si>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</si>
  <si>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</si>
  <si>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</si>
  <si>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</si>
  <si>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</si>
  <si>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</si>
  <si>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</si>
  <si>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</si>
  <si>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</si>
  <si>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</si>
  <si>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</si>
  <si>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</si>
  <si>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</si>
  <si>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</si>
  <si>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</si>
  <si>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</si>
  <si>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</si>
  <si>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</si>
  <si>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</si>
  <si>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</si>
  <si>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</si>
  <si>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</si>
  <si>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</si>
  <si>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</si>
  <si>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</si>
  <si>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</si>
  <si>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</si>
  <si>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</si>
  <si>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</si>
  <si>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</si>
  <si>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</si>
  <si>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</si>
  <si>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</si>
  <si>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</si>
  <si>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</si>
  <si>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</si>
  <si>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</si>
  <si>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</si>
  <si>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</si>
  <si>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</si>
  <si>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</si>
  <si>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</si>
  <si>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</si>
  <si>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</si>
  <si>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</si>
  <si>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</si>
  <si>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</si>
  <si>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</si>
  <si>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</si>
  <si>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</si>
  <si>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</si>
  <si>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</si>
  <si>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</si>
  <si>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</si>
  <si>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</si>
  <si>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</si>
  <si>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</si>
  <si>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</si>
  <si>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</si>
  <si>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</si>
  <si>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</si>
  <si>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</si>
  <si>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</si>
  <si>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</si>
  <si>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</si>
  <si>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</si>
  <si>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</si>
  <si>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</si>
  <si>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</si>
  <si>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</si>
  <si>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</si>
  <si>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</si>
  <si>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</si>
  <si>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</si>
  <si>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</si>
  <si>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</si>
  <si>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</si>
  <si>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</si>
  <si>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</si>
  <si>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</si>
  <si>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</si>
  <si>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</si>
  <si>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</si>
  <si>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</si>
  <si>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</si>
  <si>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</si>
  <si>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</si>
  <si>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</si>
  <si>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</si>
  <si>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</si>
  <si>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</si>
  <si>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</si>
  <si>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</si>
  <si>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</si>
  <si>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</si>
  <si>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</si>
  <si>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</si>
  <si>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</si>
  <si>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</si>
  <si>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</si>
  <si>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</si>
  <si>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</si>
  <si>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</si>
  <si>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</si>
  <si>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</si>
  <si>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</si>
  <si>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</si>
  <si>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</si>
  <si>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</si>
  <si>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</si>
  <si>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</si>
  <si>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</si>
  <si>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</si>
  <si>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</si>
  <si>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</si>
  <si>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</si>
  <si>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</si>
  <si>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</si>
  <si>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</si>
  <si>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</si>
  <si>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</si>
  <si>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</si>
  <si>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</si>
  <si>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</si>
  <si>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</si>
  <si>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</si>
  <si>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</si>
  <si>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</si>
  <si>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</si>
  <si>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</si>
  <si>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</si>
  <si>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</si>
  <si>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</si>
  <si>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</si>
  <si>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</si>
  <si>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</si>
  <si>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</si>
  <si>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</si>
  <si>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</si>
  <si>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</si>
  <si>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</si>
  <si>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</si>
  <si>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</si>
  <si>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</si>
  <si>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</si>
  <si>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</si>
  <si>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</si>
  <si>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</si>
  <si>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</si>
  <si>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</si>
  <si>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</si>
  <si>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</si>
  <si>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</si>
  <si>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</si>
  <si>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</si>
  <si>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</si>
  <si>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</si>
  <si>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</si>
  <si>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</si>
  <si>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</si>
  <si>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</si>
  <si>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</si>
  <si>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</si>
  <si>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</si>
  <si>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</si>
  <si>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</si>
  <si>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</si>
  <si>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</si>
  <si>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</si>
  <si>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</si>
  <si>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</si>
  <si>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</si>
  <si>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</si>
  <si>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</si>
  <si>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</si>
  <si>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</si>
  <si>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</si>
  <si>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</si>
  <si>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</si>
  <si>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</si>
  <si>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</si>
  <si>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</si>
  <si>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</si>
  <si>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</si>
  <si>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</si>
  <si>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</si>
  <si>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</si>
  <si>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</si>
  <si>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</si>
  <si>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</si>
  <si>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</si>
  <si>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</si>
  <si>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</si>
  <si>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</si>
  <si>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</si>
  <si>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</si>
  <si>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</si>
  <si>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</si>
  <si>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</si>
  <si>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</si>
  <si>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</si>
  <si>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</si>
  <si>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</si>
  <si>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</si>
  <si>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</si>
  <si>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</si>
  <si>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</si>
  <si>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</si>
  <si>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</si>
  <si>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</si>
  <si>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</si>
  <si>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</si>
  <si>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</si>
  <si>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</si>
  <si>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</si>
  <si>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</si>
  <si>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</si>
  <si>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</si>
  <si>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</si>
  <si>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</si>
  <si>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</si>
  <si>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</si>
  <si>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</si>
  <si>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</si>
  <si>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</si>
  <si>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</si>
  <si>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</si>
  <si>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</si>
  <si>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</si>
  <si>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</si>
  <si>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</si>
  <si>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</si>
  <si>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</si>
  <si>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</si>
  <si>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</si>
  <si>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</si>
  <si>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</si>
  <si>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</si>
  <si>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</si>
  <si>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</si>
  <si>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</si>
  <si>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</si>
  <si>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</si>
  <si>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</si>
  <si>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</si>
  <si>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</si>
  <si>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</si>
  <si>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</si>
  <si>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</si>
  <si>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</si>
  <si>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</si>
  <si>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</si>
  <si>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</si>
  <si>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</si>
  <si>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</si>
  <si>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</si>
  <si>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</si>
  <si>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</si>
  <si>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</si>
  <si>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</si>
  <si>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</si>
  <si>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</si>
  <si>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</si>
  <si>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</si>
  <si>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</si>
  <si>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</si>
  <si>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</si>
  <si>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</si>
  <si>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</si>
  <si>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</si>
  <si>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</si>
  <si>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</si>
  <si>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</si>
  <si>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</si>
  <si>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</si>
  <si>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</si>
  <si>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</si>
  <si>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</si>
  <si>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</si>
  <si>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</si>
  <si>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</si>
  <si>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</si>
  <si>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</si>
  <si>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</si>
  <si>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</si>
  <si>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</si>
  <si>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</si>
  <si>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</si>
  <si>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</si>
  <si>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</si>
  <si>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</si>
  <si>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</si>
  <si>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</si>
  <si>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</si>
  <si>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</si>
  <si>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</si>
  <si>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</si>
  <si>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</si>
  <si>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</si>
  <si>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</si>
  <si>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</si>
  <si>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</si>
  <si>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</si>
  <si>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</si>
  <si>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</si>
  <si>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</si>
  <si>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</si>
  <si>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</si>
  <si>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</si>
  <si>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</si>
  <si>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</si>
  <si>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</si>
  <si>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</si>
  <si>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</si>
  <si>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</si>
  <si>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</si>
  <si>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</si>
  <si>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</si>
  <si>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</si>
  <si>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</si>
  <si>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</si>
  <si>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</si>
  <si>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</si>
  <si>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</si>
  <si>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</si>
  <si>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</si>
  <si>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</si>
  <si>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</si>
  <si>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</si>
  <si>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</si>
  <si>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</si>
  <si>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</si>
  <si>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</si>
  <si>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</si>
  <si>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</si>
  <si>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</si>
  <si>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</si>
  <si>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</si>
  <si>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</si>
  <si>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</si>
  <si>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</si>
  <si>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</si>
  <si>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</si>
  <si>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</si>
  <si>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</si>
  <si>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</si>
  <si>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</si>
  <si>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</si>
  <si>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</si>
  <si>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</si>
  <si>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</si>
  <si>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</si>
  <si>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</si>
  <si>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</si>
  <si>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</si>
  <si>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</si>
  <si>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</si>
  <si>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</si>
  <si>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</si>
  <si>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</si>
  <si>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</si>
  <si>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</si>
  <si>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</si>
  <si>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</si>
  <si>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</si>
  <si>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</si>
  <si>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</si>
  <si>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</si>
  <si>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</si>
  <si>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</si>
  <si>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</si>
  <si>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</si>
  <si>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</si>
  <si>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</si>
  <si>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</si>
  <si>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</si>
  <si>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</si>
  <si>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</si>
  <si>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</si>
  <si>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</si>
  <si>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</si>
  <si>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</si>
  <si>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</si>
  <si>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</si>
  <si>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</si>
  <si>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</si>
  <si>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</si>
  <si>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</si>
  <si>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</si>
  <si>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</si>
  <si>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</si>
  <si>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</si>
  <si>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</si>
  <si>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</si>
  <si>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</si>
  <si>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</si>
  <si>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</si>
  <si>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</si>
  <si>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</si>
  <si>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</si>
  <si>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</si>
  <si>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</si>
  <si>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</si>
  <si>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</si>
  <si>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</si>
  <si>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</si>
  <si>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</si>
  <si>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</si>
  <si>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</si>
  <si>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</si>
  <si>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</si>
  <si>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</si>
  <si>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</si>
  <si>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</si>
  <si>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</si>
  <si>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</si>
  <si>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</si>
  <si>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</si>
  <si>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</si>
  <si>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</si>
  <si>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</si>
  <si>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</si>
  <si>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</si>
  <si>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</si>
  <si>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</si>
  <si>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</si>
  <si>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</si>
  <si>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</si>
  <si>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</si>
  <si>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</si>
  <si>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</si>
  <si>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</si>
  <si>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</si>
  <si>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</si>
  <si>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</si>
  <si>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</si>
  <si>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</si>
  <si>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</si>
  <si>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</si>
  <si>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</si>
  <si>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</si>
  <si>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</si>
  <si>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</si>
  <si>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</si>
  <si>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</si>
  <si>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</si>
  <si>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</si>
  <si>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</si>
  <si>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</si>
  <si>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</si>
  <si>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</si>
  <si>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</si>
  <si>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</si>
  <si>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</si>
  <si>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</si>
  <si>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</si>
  <si>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</si>
  <si>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</si>
  <si>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</si>
  <si>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</si>
  <si>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</si>
  <si>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</si>
  <si>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</si>
  <si>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</si>
  <si>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</si>
  <si>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</si>
  <si>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</si>
  <si>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</si>
  <si>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</si>
  <si>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</si>
  <si>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</si>
  <si>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</si>
  <si>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</si>
  <si>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</si>
  <si>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</si>
  <si>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</si>
  <si>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</si>
  <si>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</si>
  <si>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</si>
  <si>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</si>
  <si>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</si>
  <si>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</si>
  <si>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</si>
  <si>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</si>
  <si>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</si>
  <si>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</si>
  <si>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</si>
  <si>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</si>
  <si>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</si>
  <si>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</si>
  <si>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</si>
  <si>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</si>
  <si>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</si>
  <si>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</si>
  <si>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</si>
  <si>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</si>
  <si>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</si>
  <si>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</si>
  <si>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</si>
  <si>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</si>
  <si>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</si>
  <si>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</si>
  <si>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</si>
  <si>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</si>
  <si>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</si>
  <si>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</si>
  <si>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</si>
  <si>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</si>
  <si>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</si>
  <si>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</si>
  <si>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</si>
  <si>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</si>
  <si>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</si>
  <si>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</si>
  <si>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</si>
  <si>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</si>
  <si>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</si>
  <si>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</si>
  <si>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</si>
  <si>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</si>
  <si>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</si>
  <si>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</si>
  <si>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</si>
  <si>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</si>
  <si>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</si>
  <si>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</si>
  <si>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</si>
  <si>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</si>
  <si>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</si>
  <si>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</si>
  <si>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</si>
  <si>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</si>
  <si>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</si>
  <si>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</si>
  <si>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</si>
  <si>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</si>
  <si>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</si>
  <si>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</si>
  <si>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</si>
  <si>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</si>
  <si>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</si>
  <si>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</si>
  <si>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</si>
  <si>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</si>
  <si>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</si>
  <si>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</si>
  <si>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</si>
  <si>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</si>
  <si>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</si>
  <si>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</si>
  <si>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</si>
  <si>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</si>
  <si>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</si>
  <si>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</si>
  <si>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</si>
  <si>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</si>
  <si>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</si>
  <si>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</si>
  <si>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</si>
  <si>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</si>
  <si>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</si>
  <si>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</si>
  <si>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</si>
  <si>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</si>
  <si>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</si>
  <si>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</si>
  <si>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</si>
  <si>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</si>
  <si>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</si>
  <si>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</si>
  <si>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</si>
  <si>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</si>
  <si>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</si>
  <si>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</si>
  <si>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</si>
  <si>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</si>
  <si>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</si>
  <si>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</si>
  <si>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</si>
  <si>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</si>
  <si>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</si>
  <si>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</si>
  <si>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</si>
  <si>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</si>
  <si>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</si>
  <si>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</si>
  <si>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</si>
  <si>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</si>
  <si>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</si>
  <si>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</si>
  <si>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</si>
  <si>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</si>
  <si>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</si>
  <si>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</si>
  <si>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</si>
  <si>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</si>
  <si>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</si>
  <si>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</si>
  <si>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</si>
  <si>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</si>
  <si>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</si>
  <si>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</si>
  <si>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</si>
  <si>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</si>
  <si>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</si>
  <si>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</si>
  <si>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</si>
  <si>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</si>
  <si>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</si>
  <si>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</si>
  <si>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</si>
  <si>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</si>
  <si>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</si>
  <si>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</si>
  <si>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</si>
  <si>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</si>
  <si>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</si>
  <si>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</si>
  <si>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</si>
  <si>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</si>
  <si>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</si>
  <si>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</si>
  <si>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</si>
  <si>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</si>
  <si>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</si>
  <si>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</si>
  <si>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</si>
  <si>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</si>
  <si>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</si>
  <si>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</si>
  <si>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</si>
  <si>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</si>
  <si>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</si>
  <si>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</si>
  <si>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</si>
  <si>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</si>
  <si>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</si>
  <si>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</si>
  <si>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</si>
  <si>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</si>
  <si>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</si>
  <si>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</si>
  <si>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</si>
  <si>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</si>
  <si>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</si>
  <si>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</si>
  <si>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</si>
  <si>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</si>
  <si>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</si>
  <si>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</si>
  <si>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</si>
  <si>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</si>
  <si>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</si>
  <si>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</si>
  <si>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</si>
  <si>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</si>
  <si>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</si>
  <si>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</si>
  <si>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</si>
  <si>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</si>
  <si>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</si>
  <si>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</si>
  <si>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</si>
  <si>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</si>
  <si>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</si>
  <si>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</si>
  <si>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</si>
  <si>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</si>
  <si>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</si>
  <si>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</si>
  <si>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</si>
  <si>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</si>
  <si>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</si>
  <si>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</si>
  <si>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</si>
  <si>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</si>
  <si>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</si>
  <si>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</si>
  <si>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</si>
  <si>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</si>
  <si>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</si>
  <si>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</si>
  <si>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</si>
  <si>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</si>
  <si>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</si>
  <si>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</si>
  <si>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</si>
  <si>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</si>
  <si>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</si>
  <si>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</si>
  <si>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</si>
  <si>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</si>
  <si>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</si>
  <si>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</si>
  <si>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</si>
  <si>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</si>
  <si>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</si>
  <si>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</si>
  <si>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</si>
  <si>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</si>
  <si>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</si>
  <si>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</si>
  <si>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</si>
  <si>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</si>
  <si>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</si>
  <si>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</si>
  <si>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</si>
  <si>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</si>
  <si>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</si>
  <si>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</si>
  <si>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</si>
  <si>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</si>
  <si>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</si>
  <si>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</si>
  <si>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</si>
  <si>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</si>
  <si>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</si>
  <si>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</si>
  <si>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</si>
  <si>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</si>
  <si>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</si>
  <si>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</si>
  <si>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</si>
  <si>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</si>
  <si>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</si>
  <si>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</si>
  <si>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</si>
  <si>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</si>
  <si>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</si>
  <si>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</si>
  <si>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</si>
  <si>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</si>
  <si>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</si>
  <si>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</si>
  <si>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</si>
  <si>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</si>
  <si>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</si>
  <si>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</si>
  <si>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</si>
  <si>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</si>
  <si>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</si>
  <si>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</si>
  <si>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</si>
  <si>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</si>
  <si>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</si>
  <si>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</si>
  <si>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</si>
  <si>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</si>
  <si>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</si>
  <si>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</si>
  <si>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</si>
  <si>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</si>
  <si>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</si>
  <si>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</si>
  <si>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</si>
  <si>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</si>
  <si>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</si>
  <si>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</si>
  <si>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</si>
  <si>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</si>
  <si>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</si>
  <si>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</si>
  <si>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</si>
  <si>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</si>
  <si>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</si>
  <si>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</si>
  <si>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</si>
  <si>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</si>
  <si>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</si>
  <si>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</si>
  <si>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</si>
  <si>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</si>
  <si>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</si>
  <si>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</si>
  <si>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</si>
  <si>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</si>
  <si>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</si>
  <si>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</si>
  <si>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</si>
  <si>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</si>
  <si>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</si>
  <si>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</si>
  <si>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</si>
  <si>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</si>
  <si>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</si>
  <si>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</si>
  <si>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</si>
  <si>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</si>
  <si>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</si>
  <si>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</si>
  <si>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</si>
  <si>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</si>
  <si>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</si>
  <si>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</si>
  <si>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</si>
  <si>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</si>
  <si>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</si>
  <si>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</si>
  <si>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</si>
  <si>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</si>
  <si>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</si>
  <si>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</si>
  <si>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</si>
  <si>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</si>
  <si>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</si>
  <si>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</si>
  <si>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</si>
  <si>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</si>
  <si>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</si>
  <si>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</si>
  <si>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</si>
  <si>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</si>
  <si>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</si>
  <si>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</si>
  <si>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</si>
  <si>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</si>
  <si>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</si>
  <si>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</si>
  <si>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</si>
  <si>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</si>
  <si>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</si>
  <si>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</si>
  <si>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</si>
  <si>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</si>
  <si>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</si>
  <si>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</si>
  <si>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</si>
  <si>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</si>
  <si>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</si>
  <si>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</si>
  <si>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</si>
  <si>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</si>
  <si>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</si>
  <si>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</si>
  <si>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</si>
  <si>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</si>
  <si>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</si>
  <si>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</si>
  <si>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</si>
  <si>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</si>
  <si>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</si>
  <si>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</si>
  <si>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</si>
  <si>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</si>
  <si>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</si>
  <si>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</si>
  <si>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</si>
  <si>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</si>
  <si>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</si>
  <si>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</si>
  <si>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</si>
  <si>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</si>
  <si>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</si>
  <si>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</si>
  <si>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</si>
  <si>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</si>
  <si>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</si>
  <si>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</si>
  <si>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</si>
  <si>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</si>
  <si>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</si>
  <si>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</si>
  <si>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</si>
  <si>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</si>
  <si>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</si>
  <si>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</si>
  <si>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</si>
  <si>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</si>
  <si>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</si>
  <si>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</si>
  <si>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</si>
  <si>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</si>
  <si>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</si>
  <si>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</si>
  <si>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</si>
  <si>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</si>
  <si>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</si>
  <si>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</si>
  <si>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</si>
  <si>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</si>
  <si>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</si>
  <si>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</si>
  <si>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</si>
  <si>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</si>
  <si>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</si>
  <si>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</si>
  <si>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</si>
  <si>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</si>
  <si>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</si>
  <si>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</si>
  <si>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</si>
  <si>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</si>
  <si>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</si>
  <si>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</si>
  <si>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</si>
  <si>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</si>
  <si>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</si>
  <si>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</si>
  <si>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</si>
  <si>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</si>
  <si>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</si>
  <si>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</si>
  <si>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</si>
  <si>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</si>
  <si>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</si>
  <si>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</si>
  <si>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</si>
  <si>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</si>
  <si>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</si>
  <si>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</si>
  <si>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</si>
  <si>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</si>
  <si>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</si>
  <si>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</si>
  <si>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</si>
  <si>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</si>
  <si>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</si>
  <si>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</si>
  <si>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</si>
  <si>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</si>
  <si>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</si>
  <si>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</si>
  <si>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</si>
  <si>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</si>
  <si>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</si>
  <si>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</si>
  <si>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</si>
  <si>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</si>
  <si>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</si>
  <si>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</si>
  <si>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</si>
  <si>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</si>
  <si>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</si>
  <si>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</si>
  <si>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</si>
  <si>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</si>
  <si>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</si>
  <si>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</si>
  <si>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</si>
  <si>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</si>
  <si>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</si>
  <si>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</si>
  <si>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</si>
  <si>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</si>
  <si>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</si>
  <si>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</si>
  <si>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</si>
  <si>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</si>
  <si>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</si>
  <si>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</si>
  <si>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</si>
  <si>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</si>
  <si>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</si>
  <si>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</si>
  <si>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</si>
  <si>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</si>
  <si>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</si>
  <si>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</si>
  <si>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</si>
  <si>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</si>
  <si>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</si>
  <si>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</si>
  <si>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</si>
  <si>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</si>
  <si>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</si>
  <si>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</si>
  <si>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</si>
  <si>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</si>
  <si>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</si>
  <si>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</si>
  <si>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</si>
  <si>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</si>
  <si>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</si>
  <si>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</si>
  <si>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</si>
  <si>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</si>
  <si>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</si>
  <si>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</si>
  <si>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</si>
  <si>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</si>
  <si>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</si>
  <si>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</si>
  <si>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</si>
  <si>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</si>
  <si>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</si>
  <si>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</si>
  <si>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</si>
  <si>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</si>
  <si>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</si>
  <si>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</si>
  <si>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</si>
  <si>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</si>
  <si>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</si>
  <si>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</si>
  <si>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</si>
  <si>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</si>
  <si>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</si>
  <si>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</si>
  <si>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</si>
  <si>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</si>
  <si>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</si>
  <si>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</si>
  <si>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</si>
  <si>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</si>
  <si>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</si>
  <si>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</si>
  <si>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</si>
  <si>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</si>
  <si>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</si>
  <si>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</si>
  <si>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</si>
  <si>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</si>
  <si>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</si>
  <si>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</si>
  <si>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</si>
  <si>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</si>
  <si>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</si>
  <si>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</si>
  <si>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</si>
  <si>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</si>
  <si>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</si>
  <si>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</si>
  <si>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</si>
  <si>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</si>
  <si>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</si>
  <si>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</si>
  <si>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</si>
  <si>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</si>
  <si>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</si>
  <si>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</si>
  <si>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</si>
  <si>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</si>
  <si>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</si>
  <si>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</si>
  <si>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</si>
  <si>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</si>
  <si>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</si>
  <si>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</si>
  <si>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</si>
  <si>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</si>
  <si>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</si>
  <si>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</si>
  <si>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</si>
  <si>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</si>
  <si>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</si>
  <si>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</si>
  <si>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</si>
  <si>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</si>
  <si>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</si>
  <si>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</si>
  <si>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</si>
  <si>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</si>
  <si>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</si>
  <si>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</si>
  <si>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</si>
  <si>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</si>
  <si>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</si>
  <si>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</si>
  <si>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</si>
  <si>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</si>
  <si>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</si>
  <si>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</si>
  <si>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</si>
  <si>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</si>
  <si>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</si>
  <si>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</si>
  <si>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</si>
  <si>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</si>
  <si>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</si>
  <si>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</si>
  <si>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</si>
  <si>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</si>
  <si>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</si>
  <si>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</si>
  <si>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</si>
  <si>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</si>
  <si>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</si>
  <si>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</si>
  <si>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</si>
  <si>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</si>
  <si>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</si>
  <si>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</si>
  <si>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</si>
  <si>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</si>
  <si>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</si>
  <si>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</si>
  <si>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</si>
  <si>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</si>
  <si>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</si>
  <si>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</si>
  <si>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</si>
  <si>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</si>
  <si>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</si>
  <si>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</si>
  <si>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</si>
  <si>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</si>
  <si>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</si>
  <si>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</si>
  <si>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</si>
  <si>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</si>
  <si>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</si>
  <si>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</si>
  <si>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</si>
  <si>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</si>
  <si>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</si>
  <si>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</si>
  <si>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</si>
  <si>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</si>
  <si>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</si>
  <si>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</si>
  <si>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</si>
  <si>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</si>
  <si>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</si>
  <si>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</si>
  <si>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</si>
  <si>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</si>
  <si>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</si>
  <si>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</si>
  <si>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</si>
  <si>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</si>
  <si>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</si>
  <si>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</si>
  <si>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</si>
  <si>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</si>
  <si>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</si>
  <si>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</si>
  <si>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</si>
  <si>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</si>
  <si>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</si>
  <si>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</si>
  <si>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</si>
  <si>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</si>
  <si>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</si>
  <si>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</si>
  <si>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</si>
  <si>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</si>
  <si>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</si>
  <si>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</si>
  <si>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</si>
  <si>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</si>
  <si>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</si>
  <si>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</si>
  <si>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</si>
  <si>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</si>
  <si>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</si>
  <si>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</si>
  <si>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</si>
  <si>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</si>
  <si>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</si>
  <si>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</si>
  <si>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</si>
  <si>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</si>
  <si>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</si>
  <si>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</si>
  <si>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</si>
  <si>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</si>
  <si>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</si>
  <si>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</si>
  <si>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</si>
  <si>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</si>
  <si>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</si>
  <si>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</si>
  <si>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</si>
  <si>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</si>
  <si>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</si>
  <si>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</si>
  <si>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</si>
  <si>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</si>
  <si>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</si>
  <si>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</si>
  <si>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</si>
  <si>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</si>
  <si>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</si>
  <si>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</si>
  <si>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</si>
  <si>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</si>
  <si>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</si>
  <si>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</si>
  <si>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</si>
  <si>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</si>
  <si>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</si>
  <si>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</si>
  <si>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</si>
  <si>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</si>
  <si>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</si>
  <si>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</si>
  <si>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</si>
  <si>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</si>
  <si>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</si>
  <si>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</si>
  <si>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</si>
  <si>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</si>
  <si>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</si>
  <si>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</si>
  <si>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</si>
  <si>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</si>
  <si>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</si>
  <si>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</si>
  <si>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</si>
  <si>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</si>
  <si>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</si>
  <si>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</si>
  <si>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</si>
  <si>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</si>
  <si>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</si>
  <si>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</si>
  <si>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</si>
  <si>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</si>
  <si>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</si>
  <si>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</si>
  <si>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</si>
  <si>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</si>
  <si>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</si>
  <si>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</si>
  <si>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</si>
  <si>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</si>
  <si>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</si>
  <si>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</si>
  <si>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</si>
  <si>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</si>
  <si>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</si>
  <si>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</si>
  <si>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</si>
  <si>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</si>
  <si>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</si>
  <si>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</si>
  <si>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</si>
  <si>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</si>
  <si>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</si>
  <si>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</si>
  <si>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</si>
  <si>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</si>
  <si>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</si>
  <si>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</si>
  <si>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</si>
  <si>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</si>
  <si>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</si>
  <si>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</si>
  <si>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</si>
  <si>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</si>
  <si>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</si>
  <si>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</si>
  <si>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</si>
  <si>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</si>
  <si>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</si>
  <si>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</si>
  <si>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</si>
  <si>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</si>
  <si>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</si>
  <si>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</si>
  <si>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</si>
  <si>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</si>
  <si>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</si>
  <si>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</si>
  <si>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</si>
  <si>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</si>
  <si>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</si>
  <si>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</si>
  <si>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</si>
  <si>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</si>
  <si>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</si>
  <si>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</si>
  <si>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</si>
  <si>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</si>
  <si>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</si>
  <si>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</si>
  <si>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</si>
  <si>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</si>
  <si>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</si>
  <si>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</si>
  <si>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</si>
  <si>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</si>
  <si>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</si>
  <si>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</si>
  <si>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</si>
  <si>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</si>
  <si>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</si>
  <si>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</si>
  <si>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</si>
  <si>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</si>
  <si>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</si>
  <si>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</si>
  <si>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</si>
  <si>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</si>
  <si>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</si>
  <si>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</si>
  <si>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</si>
  <si>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</si>
  <si>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</si>
  <si>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</si>
  <si>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</si>
  <si>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</si>
  <si>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</si>
  <si>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</si>
  <si>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</si>
  <si>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</si>
  <si>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</si>
  <si>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</si>
  <si>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</si>
  <si>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</si>
  <si>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</si>
  <si>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</si>
  <si>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</si>
  <si>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</si>
  <si>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</si>
  <si>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</si>
  <si>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</si>
  <si>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</si>
  <si>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</si>
  <si>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</si>
  <si>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</si>
  <si>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</si>
  <si>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</si>
  <si>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</si>
  <si>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</si>
  <si>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</si>
  <si>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</si>
  <si>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</si>
  <si>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</si>
  <si>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</si>
  <si>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</si>
  <si>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</si>
  <si>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</si>
  <si>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</si>
  <si>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</si>
  <si>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</si>
  <si>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</si>
  <si>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</si>
  <si>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</si>
  <si>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</si>
  <si>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</si>
  <si>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</si>
  <si>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</si>
  <si>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</si>
  <si>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</si>
  <si>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</si>
  <si>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</si>
  <si>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</si>
  <si>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</si>
  <si>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</si>
  <si>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</si>
  <si>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</si>
  <si>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</si>
  <si>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</si>
  <si>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</si>
  <si>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</si>
  <si>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</si>
  <si>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</si>
  <si>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</si>
  <si>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</si>
  <si>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</si>
  <si>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</si>
  <si>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</si>
  <si>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</si>
  <si>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</si>
  <si>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</si>
  <si>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</si>
  <si>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</si>
  <si>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</si>
  <si>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</si>
  <si>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</si>
  <si>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</si>
  <si>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</si>
  <si>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</si>
  <si>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</si>
  <si>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</si>
  <si>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</si>
  <si>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</si>
  <si>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</si>
  <si>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</si>
  <si>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</si>
  <si>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</si>
  <si>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</si>
  <si>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</si>
  <si>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</si>
  <si>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</si>
  <si>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</si>
  <si>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</si>
  <si>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</si>
  <si>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</si>
  <si>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</si>
  <si>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</si>
  <si>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</si>
  <si>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</si>
  <si>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</si>
  <si>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</si>
  <si>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</si>
  <si>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</si>
  <si>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</si>
  <si>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</si>
  <si>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</si>
  <si>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</si>
  <si>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</si>
  <si>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</si>
  <si>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</si>
  <si>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</si>
  <si>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</si>
  <si>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</si>
  <si>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</si>
  <si>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</si>
  <si>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</si>
  <si>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</si>
  <si>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</si>
  <si>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</si>
  <si>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</si>
  <si>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</si>
  <si>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</si>
  <si>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</si>
  <si>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</si>
  <si>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</si>
  <si>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</si>
  <si>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</si>
  <si>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</si>
  <si>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</si>
  <si>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</si>
  <si>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</si>
  <si>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</si>
  <si>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</si>
  <si>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</si>
  <si>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</si>
  <si>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</si>
  <si>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</si>
  <si>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</si>
  <si>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</si>
  <si>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</si>
  <si>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</si>
  <si>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</si>
  <si>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</si>
  <si>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</si>
  <si>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</si>
  <si>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</si>
  <si>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</si>
  <si>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</si>
  <si>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</si>
  <si>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</si>
  <si>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</si>
  <si>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</si>
  <si>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</si>
  <si>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</si>
  <si>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</si>
  <si>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</si>
  <si>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</si>
  <si>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</si>
  <si>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</si>
  <si>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</si>
  <si>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</si>
  <si>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</si>
  <si>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</si>
  <si>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</si>
  <si>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</si>
  <si>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</si>
  <si>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</si>
  <si>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</si>
  <si>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</si>
  <si>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</si>
  <si>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</si>
  <si>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</si>
  <si>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</si>
  <si>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</si>
  <si>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</si>
  <si>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</si>
  <si>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</si>
  <si>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</si>
  <si>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</si>
  <si>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</si>
  <si>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</si>
  <si>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</si>
  <si>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</si>
  <si>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</si>
  <si>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</si>
  <si>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</si>
  <si>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</si>
  <si>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</si>
  <si>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</si>
  <si>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</si>
  <si>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</si>
  <si>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</si>
  <si>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</si>
  <si>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</si>
  <si>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</si>
  <si>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</si>
  <si>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</si>
  <si>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</si>
  <si>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</si>
  <si>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</si>
  <si>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</si>
  <si>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</si>
  <si>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</si>
  <si>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</si>
  <si>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</si>
  <si>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</si>
  <si>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</si>
  <si>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</si>
  <si>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</si>
  <si>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</si>
  <si>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</si>
  <si>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</si>
  <si>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</si>
  <si>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</si>
  <si>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</si>
  <si>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</si>
  <si>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</si>
  <si>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</si>
  <si>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</si>
  <si>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</si>
  <si>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</si>
  <si>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</si>
  <si>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</si>
  <si>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</si>
  <si>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</si>
  <si>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</si>
  <si>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</si>
  <si>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</si>
  <si>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</si>
  <si>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</si>
  <si>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</si>
  <si>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</si>
  <si>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</si>
  <si>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</si>
  <si>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</si>
  <si>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</si>
  <si>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</si>
  <si>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</si>
  <si>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</si>
  <si>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</si>
  <si>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</si>
  <si>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</si>
  <si>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</si>
  <si>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</si>
  <si>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</si>
  <si>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</si>
  <si>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</si>
  <si>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</si>
  <si>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</si>
  <si>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</si>
  <si>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</si>
  <si>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</si>
  <si>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</si>
  <si>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</si>
  <si>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</si>
  <si>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</si>
  <si>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</si>
  <si>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</si>
  <si>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</si>
  <si>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</si>
  <si>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</si>
  <si>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</si>
  <si>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</si>
  <si>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</si>
  <si>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</si>
  <si>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</si>
  <si>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</si>
  <si>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</si>
  <si>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</si>
  <si>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</si>
  <si>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</si>
  <si>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</si>
  <si>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</si>
  <si>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</si>
  <si>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</si>
  <si>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</si>
  <si>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</si>
  <si>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</si>
  <si>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</si>
  <si>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</si>
  <si>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</si>
  <si>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</si>
  <si>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</si>
  <si>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</si>
  <si>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</si>
  <si>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</si>
  <si>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</si>
  <si>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</si>
  <si>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</si>
  <si>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</si>
  <si>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</si>
  <si>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</si>
  <si>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</si>
  <si>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</si>
  <si>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</si>
  <si>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</si>
  <si>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</si>
  <si>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</si>
  <si>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</si>
  <si>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</si>
  <si>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</si>
  <si>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</si>
  <si>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</si>
  <si>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</si>
  <si>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</si>
  <si>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</si>
  <si>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</si>
  <si>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</si>
  <si>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</si>
  <si>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</si>
  <si>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</si>
  <si>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</si>
  <si>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</si>
  <si>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</si>
  <si>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</si>
  <si>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</si>
  <si>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</si>
  <si>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</si>
  <si>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</si>
  <si>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</si>
  <si>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</si>
  <si>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</si>
  <si>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</si>
  <si>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</si>
  <si>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</si>
  <si>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</si>
  <si>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</si>
  <si>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</si>
  <si>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</si>
  <si>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</si>
  <si>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</si>
  <si>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</si>
  <si>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</si>
  <si>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</si>
  <si>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</si>
  <si>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</si>
  <si>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</si>
  <si>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</si>
  <si>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</si>
  <si>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</si>
  <si>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</si>
  <si>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</si>
  <si>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</si>
  <si>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</si>
  <si>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</si>
  <si>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</si>
  <si>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</si>
  <si>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</si>
  <si>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</si>
  <si>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</si>
  <si>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</si>
  <si>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</si>
  <si>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</si>
  <si>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</si>
  <si>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</si>
  <si>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</si>
  <si>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</si>
  <si>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</si>
  <si>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</si>
  <si>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</si>
  <si>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</si>
  <si>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</si>
  <si>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</si>
  <si>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</si>
  <si>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</si>
  <si>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</si>
  <si>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</si>
  <si>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</si>
  <si>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</si>
  <si>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</si>
  <si>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</si>
  <si>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</si>
  <si>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</si>
  <si>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</si>
  <si>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</si>
  <si>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</si>
  <si>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</si>
  <si>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</si>
  <si>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</si>
  <si>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</si>
  <si>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</si>
  <si>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</si>
  <si>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</si>
  <si>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</si>
  <si>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</si>
  <si>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</si>
  <si>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</si>
  <si>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</si>
  <si>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</si>
  <si>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</si>
  <si>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</si>
  <si>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</si>
  <si>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</si>
  <si>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</si>
  <si>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</si>
  <si>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</si>
  <si>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</si>
  <si>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</si>
  <si>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</si>
  <si>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</si>
  <si>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</si>
  <si>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</si>
  <si>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</si>
  <si>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</si>
  <si>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</si>
  <si>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</si>
  <si>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</si>
  <si>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</si>
  <si>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</si>
  <si>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</si>
  <si>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</si>
  <si>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</si>
  <si>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</si>
  <si>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</si>
  <si>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</si>
  <si>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</si>
  <si>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</si>
  <si>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</si>
  <si>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</si>
  <si>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</si>
  <si>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</si>
  <si>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</si>
  <si>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</si>
  <si>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</si>
  <si>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</si>
  <si>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</si>
  <si>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</si>
  <si>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</si>
  <si>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</si>
  <si>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</si>
  <si>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</si>
  <si>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</si>
  <si>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</si>
  <si>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</si>
  <si>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</si>
  <si>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</si>
  <si>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</si>
  <si>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</si>
  <si>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</si>
  <si>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</si>
  <si>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</si>
  <si>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</si>
  <si>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</si>
  <si>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</si>
  <si>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</si>
  <si>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</si>
  <si>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</si>
  <si>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</si>
  <si>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</si>
  <si>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</si>
  <si>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</si>
  <si>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</si>
  <si>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</si>
  <si>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</si>
  <si>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</si>
  <si>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</si>
  <si>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</si>
  <si>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</si>
  <si>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</si>
  <si>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</si>
  <si>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</si>
  <si>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</si>
  <si>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</si>
  <si>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</si>
  <si>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</si>
  <si>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</si>
  <si>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</si>
  <si>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</si>
  <si>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</si>
  <si>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</si>
  <si>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</si>
  <si>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</si>
  <si>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</si>
  <si>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</si>
  <si>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</si>
  <si>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</si>
  <si>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</si>
  <si>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</si>
  <si>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</si>
  <si>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</si>
  <si>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</si>
  <si>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</si>
  <si>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</si>
  <si>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</si>
  <si>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</si>
  <si>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</si>
  <si>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</si>
  <si>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</si>
  <si>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</si>
  <si>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</si>
  <si>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</si>
  <si>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</si>
  <si>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</si>
  <si>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</si>
  <si>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</si>
  <si>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</si>
  <si>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</si>
  <si>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</si>
  <si>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</si>
  <si>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</si>
  <si>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</si>
  <si>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</si>
  <si>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</si>
  <si>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</si>
  <si>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</si>
  <si>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</si>
  <si>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</si>
  <si>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</si>
  <si>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</si>
  <si>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</si>
  <si>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</si>
  <si>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</si>
  <si>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</si>
  <si>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</si>
  <si>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</si>
  <si>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</si>
  <si>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</si>
  <si>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</si>
  <si>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</si>
  <si>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</si>
  <si>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</si>
  <si>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</si>
  <si>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</si>
  <si>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</si>
  <si>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</si>
  <si>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</si>
  <si>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</si>
  <si>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</si>
  <si>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</si>
  <si>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</si>
  <si>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</si>
  <si>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</si>
  <si>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</si>
  <si>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</si>
  <si>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</si>
  <si>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</si>
  <si>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</si>
  <si>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</si>
  <si>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</si>
  <si>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</si>
  <si>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</si>
  <si>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</si>
  <si>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</si>
  <si>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</si>
  <si>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</si>
  <si>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</si>
  <si>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</si>
  <si>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</si>
  <si>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</si>
  <si>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</si>
  <si>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</si>
  <si>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</si>
  <si>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</si>
  <si>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</si>
  <si>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</si>
  <si>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</si>
  <si>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</si>
  <si>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</si>
  <si>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</si>
  <si>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</si>
  <si>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</si>
  <si>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</si>
  <si>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</si>
  <si>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</si>
  <si>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</si>
  <si>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</si>
  <si>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</si>
  <si>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</si>
  <si>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</si>
  <si>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</si>
  <si>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</si>
  <si>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</si>
  <si>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</si>
  <si>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</si>
  <si>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</si>
  <si>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</si>
  <si>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</si>
  <si>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</si>
  <si>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</si>
  <si>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</si>
  <si>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</si>
  <si>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</si>
  <si>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</si>
  <si>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</si>
  <si>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</si>
  <si>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</si>
  <si>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</si>
  <si>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</si>
  <si>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</si>
  <si>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</si>
  <si>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</si>
  <si>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</si>
  <si>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</si>
  <si>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</si>
  <si>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</si>
  <si>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</si>
  <si>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</si>
  <si>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</si>
  <si>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</si>
  <si>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</si>
  <si>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</si>
  <si>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</si>
  <si>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</si>
  <si>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</si>
  <si>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</si>
  <si>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</si>
  <si>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</si>
  <si>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</si>
  <si>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</si>
  <si>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</si>
  <si>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</si>
  <si>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</si>
  <si>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</si>
  <si>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</si>
  <si>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</si>
  <si>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</si>
  <si>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</si>
  <si>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</si>
  <si>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</si>
  <si>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</si>
  <si>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</si>
  <si>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</si>
  <si>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</si>
  <si>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</si>
  <si>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</si>
  <si>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</si>
  <si>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</si>
  <si>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</si>
  <si>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</si>
  <si>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</si>
  <si>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</si>
  <si>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</si>
  <si>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</si>
  <si>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</si>
  <si>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</si>
  <si>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</si>
  <si>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</si>
  <si>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</si>
  <si>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</si>
  <si>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</si>
  <si>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</si>
  <si>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</si>
  <si>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</si>
  <si>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</si>
  <si>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</si>
  <si>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</si>
  <si>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</si>
  <si>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</si>
  <si>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</si>
  <si>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</si>
  <si>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</si>
  <si>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</si>
  <si>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</si>
  <si>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</si>
  <si>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</si>
  <si>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</si>
  <si>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</si>
  <si>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</si>
  <si>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</si>
  <si>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</si>
  <si>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</si>
  <si>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</si>
  <si>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</si>
  <si>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</si>
  <si>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</si>
  <si>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</si>
  <si>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</si>
  <si>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</si>
  <si>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</si>
  <si>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</si>
  <si>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</si>
  <si>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</si>
  <si>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</si>
  <si>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</si>
  <si>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</si>
  <si>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</si>
  <si>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</si>
  <si>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</si>
  <si>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</si>
  <si>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</si>
  <si>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</si>
  <si>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</si>
  <si>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</si>
  <si>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</si>
  <si>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</si>
  <si>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</si>
  <si>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</si>
  <si>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</si>
  <si>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</si>
  <si>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</si>
  <si>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</si>
  <si>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</si>
  <si>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</si>
  <si>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</si>
  <si>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</si>
  <si>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</si>
  <si>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</si>
  <si>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</si>
  <si>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</si>
  <si>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</si>
  <si>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</si>
  <si>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</si>
  <si>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</si>
  <si>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</si>
  <si>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</si>
  <si>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</si>
  <si>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</si>
  <si>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</si>
  <si>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</si>
  <si>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</si>
  <si>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</si>
  <si>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</si>
  <si>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</si>
  <si>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</si>
  <si>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</si>
  <si>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</si>
  <si>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</si>
  <si>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</si>
  <si>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</si>
  <si>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</si>
  <si>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</si>
  <si>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</si>
  <si>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</si>
  <si>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</si>
  <si>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</si>
  <si>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</si>
  <si>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</si>
  <si>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</si>
  <si>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</si>
  <si>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</si>
  <si>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</si>
  <si>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</si>
  <si>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</si>
  <si>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</si>
  <si>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</si>
  <si>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</si>
  <si>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</si>
  <si>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</si>
  <si>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</si>
  <si>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</si>
  <si>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</si>
  <si>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</si>
  <si>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</si>
  <si>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</si>
  <si>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</si>
  <si>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</si>
  <si>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</si>
  <si>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</si>
  <si>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</si>
  <si>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</si>
  <si>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</si>
  <si>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</si>
  <si>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</si>
  <si>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</si>
  <si>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</si>
  <si>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</si>
  <si>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</si>
  <si>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</si>
  <si>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</si>
  <si>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</si>
  <si>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</si>
  <si>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</si>
  <si>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</si>
  <si>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</si>
  <si>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</si>
  <si>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</si>
  <si>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</si>
  <si>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</si>
  <si>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</si>
  <si>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</si>
  <si>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</si>
  <si>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</si>
  <si>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</si>
  <si>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</si>
  <si>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</si>
  <si>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</si>
  <si>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</si>
  <si>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</si>
  <si>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</si>
  <si>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</si>
  <si>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</si>
  <si>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</si>
  <si>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</si>
  <si>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</si>
  <si>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</si>
  <si>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</si>
  <si>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</si>
  <si>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</si>
  <si>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</si>
  <si>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</si>
  <si>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</si>
  <si>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</si>
  <si>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</si>
  <si>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</si>
  <si>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</si>
  <si>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</si>
  <si>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</si>
  <si>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</si>
  <si>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</si>
  <si>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</si>
  <si>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</si>
  <si>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</si>
  <si>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</si>
  <si>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</si>
  <si>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</si>
  <si>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</si>
  <si>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</si>
  <si>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</si>
  <si>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</si>
  <si>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</si>
  <si>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</si>
  <si>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</si>
  <si>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</si>
  <si>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</si>
  <si>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</si>
  <si>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</si>
  <si>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</si>
  <si>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</si>
  <si>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</si>
  <si>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</si>
  <si>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</si>
  <si>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</si>
  <si>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</si>
  <si>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</si>
  <si>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</si>
  <si>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</si>
  <si>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</si>
  <si>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</si>
  <si>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</si>
  <si>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</si>
  <si>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</si>
  <si>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</si>
  <si>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</si>
  <si>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</si>
  <si>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</si>
  <si>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</si>
  <si>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</si>
  <si>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</si>
  <si>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</si>
  <si>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</si>
  <si>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</si>
  <si>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</si>
  <si>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</si>
  <si>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</si>
  <si>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</si>
  <si>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</si>
  <si>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</si>
  <si>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</si>
  <si>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</si>
  <si>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</si>
  <si>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</si>
  <si>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</si>
  <si>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</si>
  <si>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</si>
  <si>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</si>
  <si>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</si>
  <si>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</si>
  <si>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</si>
  <si>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</si>
  <si>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</si>
  <si>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</si>
  <si>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</si>
  <si>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</si>
  <si>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</si>
  <si>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</si>
  <si>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</si>
  <si>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</si>
  <si>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</si>
  <si>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</si>
  <si>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</si>
  <si>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</si>
  <si>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</si>
  <si>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</si>
  <si>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</si>
  <si>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</si>
  <si>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</si>
  <si>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</si>
  <si>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</si>
  <si>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</si>
  <si>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</si>
  <si>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</si>
  <si>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</si>
  <si>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</si>
  <si>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</si>
  <si>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</si>
  <si>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</si>
  <si>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</si>
  <si>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</si>
  <si>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</si>
  <si>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</si>
  <si>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</si>
  <si>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</si>
  <si>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</si>
  <si>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</si>
  <si>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</si>
  <si>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</si>
  <si>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</si>
  <si>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</si>
  <si>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</si>
  <si>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</si>
  <si>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</si>
  <si>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</si>
  <si>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</si>
  <si>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</si>
  <si>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</si>
  <si>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</si>
  <si>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</si>
  <si>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</si>
  <si>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</si>
  <si>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</si>
  <si>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</si>
  <si>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</si>
  <si>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</si>
  <si>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</si>
  <si>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</si>
  <si>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</si>
  <si>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</si>
  <si>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</si>
  <si>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</si>
  <si>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</si>
  <si>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</si>
  <si>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</si>
  <si>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</si>
  <si>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</si>
  <si>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</si>
  <si>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</si>
  <si>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</si>
  <si>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</si>
  <si>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</si>
  <si>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</si>
  <si>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</si>
  <si>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</si>
  <si>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</si>
  <si>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</si>
  <si>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</si>
  <si>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</si>
  <si>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</si>
  <si>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</si>
  <si>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</si>
  <si>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</si>
  <si>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</si>
  <si>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</si>
  <si>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</si>
  <si>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</si>
  <si>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</si>
  <si>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</si>
  <si>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</si>
  <si>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</si>
  <si>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</si>
  <si>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</si>
  <si>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</si>
  <si>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</si>
  <si>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</si>
  <si>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</si>
  <si>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</si>
  <si>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</si>
  <si>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</si>
  <si>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</si>
  <si>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</si>
  <si>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</si>
  <si>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</si>
  <si>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</si>
  <si>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</si>
  <si>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</si>
  <si>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</si>
  <si>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</si>
  <si>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</si>
  <si>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</si>
  <si>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</si>
  <si>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</si>
  <si>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</si>
  <si>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</si>
  <si>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</si>
  <si>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</si>
  <si>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</si>
  <si>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</si>
  <si>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</si>
  <si>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</si>
  <si>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</si>
  <si>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</si>
  <si>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</si>
  <si>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</si>
  <si>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</si>
  <si>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</si>
  <si>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</si>
  <si>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</si>
  <si>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</si>
  <si>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</si>
  <si>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</si>
  <si>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</si>
  <si>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</si>
  <si>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</si>
  <si>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</si>
  <si>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</si>
  <si>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</si>
  <si>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</si>
  <si>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</si>
  <si>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</si>
  <si>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</si>
  <si>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</si>
  <si>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</si>
  <si>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</si>
  <si>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</si>
  <si>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</si>
  <si>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</si>
  <si>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</si>
  <si>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</si>
  <si>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</si>
  <si>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</si>
  <si>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</si>
  <si>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</si>
  <si>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</si>
  <si>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</si>
  <si>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</si>
  <si>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</si>
  <si>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</si>
  <si>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</si>
  <si>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</si>
  <si>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</si>
  <si>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</si>
  <si>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</si>
  <si>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</si>
  <si>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</si>
  <si>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</si>
  <si>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</si>
  <si>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</si>
  <si>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</si>
  <si>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</si>
  <si>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</si>
  <si>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</si>
  <si>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</si>
  <si>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</si>
  <si>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</si>
  <si>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</si>
  <si>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</si>
  <si>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</si>
  <si>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</si>
  <si>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</si>
  <si>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</si>
  <si>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</si>
  <si>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</si>
  <si>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</si>
  <si>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</si>
  <si>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</si>
  <si>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</si>
  <si>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</si>
  <si>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</si>
  <si>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</si>
  <si>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</si>
  <si>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</si>
  <si>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</si>
  <si>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</si>
  <si>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</si>
  <si>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</si>
  <si>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</si>
  <si>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</si>
  <si>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</si>
  <si>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</si>
  <si>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</si>
  <si>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</si>
  <si>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</si>
  <si>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</si>
  <si>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</si>
  <si>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</si>
  <si>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</si>
  <si>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</si>
  <si>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</si>
  <si>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</si>
  <si>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</si>
  <si>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</si>
  <si>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</si>
  <si>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</si>
  <si>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</si>
  <si>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</si>
  <si>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</si>
  <si>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</si>
  <si>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</si>
  <si>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</si>
  <si>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</si>
  <si>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</si>
  <si>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</si>
  <si>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</si>
  <si>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</si>
  <si>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</si>
  <si>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</si>
  <si>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</si>
  <si>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</si>
  <si>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</si>
  <si>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</si>
  <si>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</si>
  <si>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</si>
  <si>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</si>
  <si>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</si>
  <si>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</si>
  <si>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</si>
  <si>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</si>
  <si>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</si>
  <si>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</si>
  <si>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</si>
  <si>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</si>
  <si>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</si>
  <si>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</si>
  <si>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</si>
  <si>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</si>
  <si>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</si>
  <si>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</si>
  <si>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</si>
  <si>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</si>
  <si>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</si>
  <si>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</si>
  <si>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</si>
  <si>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</si>
  <si>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</si>
  <si>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</si>
  <si>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</si>
  <si>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</si>
  <si>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</si>
  <si>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</si>
  <si>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</si>
  <si>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</si>
  <si>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</si>
  <si>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</si>
  <si>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</si>
  <si>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</si>
  <si>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</si>
  <si>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</si>
  <si>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</si>
  <si>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</si>
  <si>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</si>
  <si>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</si>
  <si>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</si>
  <si>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</si>
  <si>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</si>
  <si>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</si>
  <si>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</si>
  <si>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</si>
  <si>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</si>
  <si>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</si>
  <si>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</si>
  <si>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</si>
  <si>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</si>
  <si>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</si>
  <si>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</si>
  <si>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</si>
  <si>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</si>
  <si>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</si>
  <si>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</si>
  <si>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</si>
  <si>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</si>
  <si>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</si>
  <si>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</si>
  <si>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</si>
  <si>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</si>
  <si>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</si>
  <si>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</si>
  <si>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</si>
  <si>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</si>
  <si>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</si>
  <si>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</si>
  <si>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</si>
  <si>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</si>
  <si>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</si>
  <si>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</si>
  <si>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</si>
  <si>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</si>
  <si>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</si>
  <si>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</si>
  <si>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</si>
  <si>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</si>
  <si>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</si>
  <si>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</si>
  <si>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</si>
  <si>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</si>
  <si>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</si>
  <si>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</si>
  <si>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</si>
  <si>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</si>
  <si>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</si>
  <si>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</si>
  <si>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</si>
  <si>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</si>
  <si>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</si>
  <si>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</si>
  <si>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</si>
  <si>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</si>
  <si>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</si>
  <si>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</si>
  <si>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</si>
  <si>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</si>
  <si>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</si>
  <si>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</si>
  <si>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</si>
  <si>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</si>
  <si>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</si>
  <si>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</si>
  <si>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</si>
  <si>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</si>
  <si>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</si>
  <si>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</si>
  <si>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</si>
  <si>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</si>
  <si>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</si>
  <si>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</si>
  <si>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</si>
  <si>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</si>
  <si>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</si>
  <si>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</si>
  <si>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</si>
  <si>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</si>
  <si>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</si>
  <si>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</si>
  <si>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</si>
  <si>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</si>
  <si>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</si>
  <si>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</si>
  <si>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</si>
  <si>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</si>
  <si>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</si>
  <si>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</si>
  <si>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</si>
  <si>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</si>
  <si>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</si>
  <si>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</si>
  <si>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</si>
  <si>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</si>
  <si>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</si>
  <si>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</si>
  <si>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</si>
  <si>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</si>
  <si>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</si>
  <si>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</si>
  <si>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</si>
  <si>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</si>
  <si>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</si>
  <si>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</si>
  <si>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</si>
  <si>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</si>
  <si>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</si>
  <si>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</si>
  <si>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</si>
  <si>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</si>
  <si>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</si>
  <si>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</si>
  <si>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</si>
  <si>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</si>
  <si>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</si>
  <si>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</si>
  <si>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</si>
  <si>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</si>
  <si>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</si>
  <si>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</si>
  <si>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</si>
  <si>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</si>
  <si>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</si>
  <si>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</si>
  <si>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</si>
  <si>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</si>
  <si>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</si>
  <si>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</si>
  <si>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</si>
  <si>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</si>
  <si>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</si>
  <si>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</si>
  <si>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</si>
  <si>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</si>
  <si>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</si>
  <si>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</si>
  <si>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</si>
  <si>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</si>
  <si>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</si>
  <si>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</si>
  <si>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</si>
  <si>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</si>
  <si>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</si>
  <si>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</si>
  <si>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</si>
  <si>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</si>
  <si>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</si>
  <si>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</si>
  <si>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</si>
  <si>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</si>
  <si>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</si>
  <si>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</si>
  <si>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</si>
  <si>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</si>
  <si>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</si>
  <si>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</si>
  <si>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</si>
  <si>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</si>
  <si>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</si>
  <si>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</si>
  <si>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</si>
  <si>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</si>
  <si>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</si>
  <si>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</si>
  <si>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</si>
  <si>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</si>
  <si>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</si>
  <si>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</si>
  <si>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</si>
  <si>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</si>
  <si>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</si>
  <si>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</si>
  <si>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</si>
  <si>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</si>
  <si>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</si>
  <si>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</si>
  <si>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</si>
  <si>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</si>
  <si>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</si>
  <si>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</si>
  <si>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</si>
  <si>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</si>
  <si>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</si>
  <si>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</si>
  <si>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</si>
  <si>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</si>
  <si>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</si>
  <si>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</si>
  <si>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</si>
  <si>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</si>
  <si>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</si>
  <si>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</si>
  <si>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</si>
  <si>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</si>
  <si>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</si>
  <si>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</si>
  <si>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</si>
  <si>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</si>
  <si>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</si>
  <si>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</si>
  <si>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</si>
  <si>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</si>
  <si>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</si>
  <si>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</si>
  <si>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</si>
  <si>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</si>
  <si>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</si>
  <si>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</si>
  <si>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</si>
  <si>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</si>
  <si>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</si>
  <si>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</si>
  <si>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</si>
  <si>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</si>
  <si>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</si>
  <si>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</si>
  <si>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</si>
  <si>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</si>
  <si>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</si>
  <si>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</si>
  <si>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</si>
  <si>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</si>
  <si>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</si>
  <si>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</si>
  <si>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</si>
  <si>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</si>
  <si>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</si>
  <si>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</si>
  <si>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</si>
  <si>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</si>
  <si>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</si>
  <si>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</si>
  <si>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</si>
  <si>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</si>
  <si>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</si>
  <si>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</si>
  <si>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</si>
  <si>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</si>
  <si>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</si>
  <si>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</si>
  <si>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</si>
  <si>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</si>
  <si>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</si>
  <si>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</si>
  <si>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</si>
  <si>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</si>
  <si>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</si>
  <si>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</si>
  <si>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</si>
  <si>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</si>
  <si>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</si>
  <si>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</si>
  <si>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</si>
  <si>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</si>
  <si>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</si>
  <si>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</si>
  <si>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</si>
  <si>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</si>
  <si>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</si>
  <si>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</si>
  <si>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</si>
  <si>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</si>
  <si>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</si>
  <si>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</si>
  <si>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</si>
  <si>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</si>
  <si>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</si>
  <si>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</si>
  <si>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</si>
  <si>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</si>
  <si>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</si>
  <si>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</si>
  <si>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</si>
  <si>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</si>
  <si>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</si>
  <si>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</si>
  <si>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</si>
  <si>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</si>
  <si>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</si>
  <si>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</si>
  <si>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</si>
  <si>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</si>
  <si>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</si>
  <si>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</si>
  <si>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</si>
  <si>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</si>
  <si>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</si>
  <si>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</si>
  <si>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</si>
  <si>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</si>
  <si>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</si>
  <si>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</si>
  <si>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</si>
  <si>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</si>
  <si>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</si>
  <si>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</si>
  <si>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</si>
  <si>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</si>
  <si>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</si>
  <si>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</si>
  <si>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</si>
  <si>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</si>
  <si>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</si>
  <si>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</si>
  <si>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</si>
  <si>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</si>
  <si>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</si>
  <si>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</si>
  <si>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</si>
  <si>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</si>
  <si>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</si>
  <si>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</si>
  <si>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</si>
  <si>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</si>
  <si>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</si>
  <si>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</si>
  <si>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</si>
  <si>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</si>
  <si>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</si>
  <si>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</si>
  <si>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</si>
  <si>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</si>
  <si>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</si>
  <si>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</si>
  <si>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</si>
  <si>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</si>
  <si>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</si>
  <si>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</si>
  <si>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</si>
  <si>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</si>
  <si>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</si>
  <si>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</si>
  <si>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</si>
  <si>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</si>
  <si>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</si>
  <si>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</si>
  <si>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</si>
  <si>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</si>
  <si>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</si>
  <si>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</si>
  <si>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</si>
  <si>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</si>
  <si>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</si>
  <si>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</si>
  <si>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</si>
  <si>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</si>
  <si>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</si>
  <si>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</si>
  <si>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</si>
  <si>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</si>
  <si>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</si>
  <si>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</si>
  <si>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</si>
  <si>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</si>
  <si>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</si>
  <si>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</si>
  <si>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</si>
  <si>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</si>
  <si>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</si>
  <si>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</si>
  <si>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</si>
  <si>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</si>
  <si>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</si>
  <si>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</si>
  <si>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</si>
  <si>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</si>
  <si>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</si>
  <si>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</si>
  <si>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</si>
  <si>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</si>
  <si>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</si>
  <si>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</si>
  <si>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</si>
  <si>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</si>
  <si>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</si>
  <si>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</si>
  <si>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</si>
  <si>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</si>
  <si>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</si>
  <si>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</si>
  <si>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</si>
  <si>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</si>
  <si>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</si>
  <si>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</si>
  <si>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</si>
  <si>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</si>
  <si>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</si>
  <si>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</si>
  <si>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</si>
  <si>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</si>
  <si>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</si>
  <si>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</si>
  <si>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</si>
  <si>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</si>
  <si>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</si>
  <si>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</si>
  <si>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</si>
  <si>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</si>
  <si>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</si>
  <si>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</si>
  <si>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</si>
  <si>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</si>
  <si>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</si>
  <si>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</si>
  <si>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</si>
  <si>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</si>
  <si>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</si>
  <si>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</si>
  <si>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</si>
  <si>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</si>
  <si>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</si>
  <si>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</si>
  <si>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</si>
  <si>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</si>
  <si>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</si>
  <si>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</si>
  <si>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</si>
  <si>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</si>
  <si>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</si>
  <si>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</si>
  <si>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</si>
  <si>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</si>
  <si>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</si>
  <si>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</si>
  <si>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</si>
  <si>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</si>
  <si>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</si>
  <si>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</si>
  <si>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</si>
  <si>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</si>
  <si>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</si>
  <si>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</si>
  <si>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</si>
  <si>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</si>
  <si>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</si>
  <si>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</si>
  <si>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</si>
  <si>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</si>
  <si>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</si>
  <si>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</si>
  <si>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</si>
  <si>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</si>
  <si>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</si>
  <si>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</si>
  <si>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</si>
  <si>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</si>
  <si>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</si>
  <si>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</si>
  <si>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</si>
  <si>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</si>
  <si>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</si>
  <si>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</si>
  <si>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</si>
  <si>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</si>
  <si>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</si>
  <si>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</si>
  <si>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</si>
  <si>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</si>
  <si>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</si>
  <si>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</si>
  <si>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</si>
  <si>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</si>
  <si>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</si>
  <si>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</si>
  <si>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</si>
  <si>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</si>
  <si>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</si>
  <si>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</si>
  <si>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</si>
  <si>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</si>
  <si>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</si>
  <si>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</si>
  <si>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</si>
  <si>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</si>
  <si>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</si>
  <si>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</si>
  <si>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</si>
  <si>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</si>
  <si>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</si>
  <si>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</si>
  <si>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</si>
  <si>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</si>
  <si>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</si>
  <si>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</si>
  <si>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</si>
  <si>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</si>
  <si>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</si>
  <si>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</si>
  <si>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</si>
  <si>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</si>
  <si>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</si>
  <si>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</si>
  <si>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</si>
  <si>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</si>
  <si>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</si>
  <si>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</si>
  <si>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</si>
  <si>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</si>
  <si>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</si>
  <si>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</si>
  <si>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</si>
  <si>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</si>
  <si>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</si>
  <si>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</si>
  <si>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</si>
  <si>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</si>
  <si>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</si>
  <si>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</si>
  <si>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</si>
  <si>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</si>
  <si>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</si>
  <si>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</si>
  <si>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</si>
  <si>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</si>
  <si>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</si>
  <si>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</si>
  <si>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</si>
  <si>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</si>
  <si>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</si>
  <si>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</si>
  <si>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</si>
  <si>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</si>
  <si>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</si>
  <si>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</si>
  <si>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</si>
  <si>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</si>
  <si>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</si>
  <si>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</si>
  <si>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</si>
  <si>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</si>
  <si>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</si>
  <si>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</si>
  <si>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</si>
  <si>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</si>
  <si>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</si>
  <si>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</si>
  <si>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</si>
  <si>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</si>
  <si>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</si>
  <si>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</si>
  <si>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</si>
  <si>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</si>
  <si>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</si>
  <si>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</si>
  <si>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</si>
  <si>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</si>
  <si>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</si>
  <si>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</si>
  <si>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</si>
  <si>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</si>
  <si>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</si>
  <si>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</si>
  <si>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</si>
  <si>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</si>
  <si>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</si>
  <si>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</si>
  <si>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</si>
  <si>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</si>
  <si>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</si>
  <si>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</si>
  <si>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</si>
  <si>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</si>
  <si>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</si>
  <si>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</si>
  <si>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</si>
  <si>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</si>
  <si>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</si>
  <si>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</si>
  <si>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</si>
  <si>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</si>
  <si>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</si>
  <si>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</si>
  <si>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</si>
  <si>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</si>
  <si>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</si>
  <si>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</si>
  <si>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</si>
  <si>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</si>
  <si>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</si>
  <si>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</si>
  <si>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</si>
  <si>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</si>
  <si>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</si>
  <si>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</si>
  <si>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</si>
  <si>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</si>
  <si>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</si>
  <si>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</si>
  <si>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</si>
  <si>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</si>
  <si>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</si>
  <si>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</si>
  <si>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</si>
  <si>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</si>
  <si>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</si>
  <si>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</si>
  <si>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10 Mins</t>
  </si>
  <si>
    <t>PCM-20251127-00001936</t>
  </si>
  <si>
    <t xml:space="preserve">only cell donw at LTE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</si>
</sst>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family val="2"/>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12" fillId="2" borderId="1" xfId="0" applyNumberFormat="1" applyFont="1" applyFill="1" applyBorder="1" applyAlignment="1">
      <alignment horizontal="center" vertical="center" wrapText="1"/>
    </xf>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0" dataDxfId="29" headerRowBorderDxfId="27" tableBorderDxfId="28">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325.96362060185493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45988.912046527781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45988.912046527781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45988.912046527781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45988.912046527781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45988.912046527781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45988.912046527781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45988.912046527781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45988.912046527781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45988.912046527781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45988.912046527781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45988.912046527781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45988.912046527781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45988.912046527781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45988.912046527781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45988.912046527781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45988.912046527781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45988.912046527781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45988.912046527781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45988.912046527781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45988.912046527781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45988.912046527781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45988.912046527781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45988.912046527781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45988.912046527781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45988.912046527781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45988.912046527781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45988.912046527781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45988.912046527781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45988.912046527781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45988.912046527781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45988.912046527781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45988.912046527781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45988.912046527781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45988.912046527781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45988.912046527781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45988.912046527781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45988.912046527781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45988.912046527781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45988.912046527781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35F46392-D088-42CF-AF75-9C388D255F0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163.91220868055825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4.5246275462995982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0.27123634259623941</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45988.912046527781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45988.912046527781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45988.912046527781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45988.91204664352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45988.91204664352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45988.91204664352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45988.91204664352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45988.91204664352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45988.91204664352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45988.91204664352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45988.91204664352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45988.91204664352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45988.91204664352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45988.91204664352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45988.91204664352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45988.91204664352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45988.91204664352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45988.91204664352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45988.91204664352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45988.91204664352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45988.91204664352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45988.91204664352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45988.91204664352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45988.91204664352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45988.91204664352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45988.91204664352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45988.91204664352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45988.91204664352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45988.91204664352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45988.91204664352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45988.91204664352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45988.91204664352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45988.91204664352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45988.91204664352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45988.91204664352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45988.91204664352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45988.91204664352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45988.91204664352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45988.91204664352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45988.91204664352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45988.91204664352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45988.91204664352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45988.91204664352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45988.91204664352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45988.91204664352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45988.91204664352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45988.91204664352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45988.91204664352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45988.91204664352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45988.91204664352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45988.91204664352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45988.91204664352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45988.91204664352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45988.91204664352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45988.91204664352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45988.91204664352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45988.91204664352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45988.91204664352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45988.91204664352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45988.91204664352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45988.91204664352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45988.91204664352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45988.91204664352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45988.91204664352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45988.91204664352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45988.91204664352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45988.91204664352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45988.91204664352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45988.91204664352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45988.91204664352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45988.91204664352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45988.91204664352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45988.91204664352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45988.91204664352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45988.91204664352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45988.91204664352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45988.91204664352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45988.91204664352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45988.91204664352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45988.91204664352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45988.91204664352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45988.91204664352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45988.91204664352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45988.91204664352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45988.91204664352</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45988.91204664352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45988.91204664352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45988.91204664352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45988.91204664352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45988.91204664352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45988.91204664352</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45988.91204664352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45988.91204664352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45988.91204664352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45988.91204664352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45988.91204664352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45988.91204664352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45988.91204664352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45988.91204664352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45988.91204664352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45988.91204664352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45988.91204664352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45988.91204664352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45988.91204664352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45988.91204664352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45988.91204664352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45988.91204664352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45988.91204664352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45988.91204664352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45988.91204664352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45988.91204664352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45988.91204664352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45988.91204664352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45988.91204664352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45988.91204664352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45988.91204664352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45988.91204664352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45988.91204664352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45988.91204664352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45988.91204664352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45988.91204664352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45988.91204664352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45988.91204664352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45988.91204664352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45988.91204664352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45988.91204664352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45988.91204664352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45988.91204664352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45988.91204664352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45988.91204664352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45988.91204664352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45988.91204664352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45988.91204664352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45988.91204664352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45988.91204664352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45988.91204664352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45988.91204664352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45988.91204664352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45988.91204664352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45988.91204664352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45988.91204664352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45988.91204664352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45988.91204664352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45988.91204664352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45988.91204664352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45988.91204664352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45988.91204664352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45988.91204664352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45988.91204664352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45988.91204664352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45988.91204664352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45988.91204664352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45988.91204664352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45988.91204664352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45988.91204664352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45988.91204664352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45988.91204664352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45988.91204664352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45988.91204664352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45988.91204664352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45988.91204664352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45988.91204664352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45988.91204664352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45988.91204664352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45988.91204664352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45988.91204664352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45988.91204664352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45988.91204664352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45988.91204664352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45988.91204664352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45988.91204664352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45988.91204664352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45988.91204664352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45988.91204664352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45988.91204664352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45988.91204664352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45988.91204664352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45988.91204664352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45988.91204664352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45988.91204664352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45988.91204664352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45988.91204664352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45988.91204664352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45988.91204664352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45988.91204664352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45988.91204664352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45988.91204664352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45988.91204664352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45988.91204664352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45988.91204664352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45988.91204664352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45988.91204664352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45988.91204664352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45988.91204664352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45988.91204664352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45988.91204664352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45988.91204664352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45988.91204664352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45988.91204664352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45988.91204664352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45988.91204664352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45988.91204664352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45988.91204664352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45988.91204664352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45988.91204664352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45988.91204664352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45988.91204664352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45988.91204664352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45988.91204664352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45988.91204664352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45988.91204664352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45988.91204664352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45988.91204664352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45988.91204664352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45988.91204664352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45988.91204664352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45988.91204664352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45988.91204664352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45988.91204664352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45988.91204664352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45988.91204664352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45988.91204664352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45988.91204664352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45988.91204664352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45988.91204664352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45988.91204664352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45988.91204664352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45988.91204664352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45988.91204664352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45988.91204664352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45988.91204664352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45988.91204664352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45988.91204664352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45988.91204664352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45988.91204664352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45988.91204664352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45988.91204664352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45988.91204664352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45988.91204664352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45988.91204664352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45988.91204664352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45988.91204664352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45988.91204664352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45988.91204664352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45988.91204664352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45988.91204664352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45988.91204664352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45988.91204664352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45988.91204664352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45988.91204664352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45988.91204664352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45988.91204664352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45988.91204664352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45988.91204664352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45988.91204664352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45988.91204664352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45988.91204664352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45988.91204664352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45988.91204664352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45988.91204664352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45988.91204664352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45988.91204664352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45988.91204664352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45988.91204664352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45988.91204664352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45988.91204664352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45988.91204664352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45988.91204664352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45988.91204664352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45988.91204664352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45988.91204664352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45988.91204664352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45988.91204664352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45988.91204664352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45988.91204664352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45988.91204664352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45988.91204664352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45988.91204664352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45988.91204664352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45988.91204664352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45988.91204664352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45988.91204664352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45988.91204664352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45988.91204664352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45988.91204664352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45988.91204664352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45988.91204664352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45988.91204664352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45988.91204664352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45988.91204664352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45988.91204664352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45988.91204664352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45988.91204664352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45988.91204664352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45988.91204664352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45988.91204664352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45988.91204664352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45988.91204664352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45988.91204664352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45988.91204664352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45988.91204664352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45988.91204664352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45988.91204664352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45988.91204664352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45988.91204664352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45988.91204664352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45988.91204664352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45988.91204664352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45988.91204664352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45988.91204664352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45988.91204664352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45988.91204664352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45988.91204664352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45988.91204664352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45988.91204664352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45988.91204664352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45988.91204664352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45988.91204664352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45988.91204664352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45988.91204664352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45988.91204664352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45988.91204664352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45988.91204664352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45988.91204664352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45988.91204664352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45988.91204664352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45988.91204664352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45988.91204664352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45988.91204664352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45988.91204664352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45988.91204664352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45988.91204664352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45988.91204664352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45988.91204664352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45988.91204664352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45988.91204664352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45988.91204664352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45988.91204664352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45988.91204664352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45988.91204664352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45988.91204664352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45988.91204664352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45988.91204664352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45988.91204664352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45988.91204664352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45988.91204664352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45988.91204664352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45988.91204664352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45988.91204664352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45988.91204664352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45988.91204664352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45988.91204664352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45988.91204664352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45988.91204664352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45988.91204664352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45988.91204664352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45988.91204664352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45988.91204664352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45988.91204664352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45988.91204664352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45988.91204664352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45988.91204664352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45988.91204664352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45988.91204664352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45988.91204664352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45988.91204664352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45988.91204664352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45988.91204664352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45988.91204664352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45988.91204664352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45988.91204664352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45988.91204664352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45988.91204664352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45988.91204664352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45988.91204664352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45988.91204664352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45988.91204664352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45988.91204664352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45988.91204664352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45988.91204664352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45988.91204664352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45988.91204664352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45988.91204664352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45988.91204664352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45988.91204664352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45988.91204664352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45988.91204664352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45988.91204664352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45988.91204664352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45988.91204664352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45988.91204664352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45988.91204664352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45988.91204664352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45988.91204664352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45988.91204664352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45988.91204664352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45988.91204664352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45988.91204664352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45988.91204664352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45988.91204664352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45988.91204664352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45988.91204664352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45988.91204664352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45988.91204664352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45988.91204664352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45988.91204664352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45988.91204664352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45988.91204664352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45988.91204664352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45988.91204664352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45988.91204664352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45988.91204664352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45988.91204664352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45988.91204664352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45988.91204664352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45988.91204664352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45988.91204664352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45988.91204664352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45988.91204664352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45988.91204664352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45988.91204664352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45988.91204664352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45988.91204664352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45988.91204664352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45988.91204664352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45988.91204664352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45988.91204664352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45988.91204664352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45988.91204664352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45988.91204664352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45988.91204664352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45988.91204664352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45988.91204664352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45988.91204664352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45988.91204664352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45988.91204664352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45988.91204664352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45988.91204664352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45988.91204664352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45988.91204664352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45988.91204664352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45988.91204664352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45988.91204664352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45988.91204664352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45988.91204664352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45988.91204664352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45988.91204664352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45988.91204664352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45988.91204664352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45988.91204664352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45988.91204664352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45988.91204664352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45988.91204664352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45988.91204664352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45988.91204664352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45988.91204664352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45988.91204664352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45988.91204664352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45988.91204664352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45988.91204664352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45988.91204664352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45988.91204664352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45988.91204664352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45988.91204664352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45988.91204664352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45988.91204664352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45988.91204664352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45988.91204664352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45988.91204664352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45988.91204664352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45988.91204664352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45988.91204664352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45988.91204664352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45988.91204664352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45988.91204664352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45988.91204664352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45988.91204664352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45988.91204664352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45988.91204664352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45988.91204664352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45988.91204664352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45988.91204664352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45988.91204664352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45988.91204664352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45988.91204664352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45988.91204664352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45988.91204664352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45988.91204664352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45988.91204664352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45988.91204664352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45988.91204664352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45988.91204664352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45988.91204664352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45988.91204664352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45988.91204664352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45988.91204664352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45988.91204664352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45988.91204664352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45988.91204664352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45988.91204664352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45988.91204664352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45988.91204664352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45988.91204664352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45988.91204664352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45988.91204664352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45988.91204664352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45988.91204664352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45988.91204664352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45988.91204664352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45988.91204664352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45988.91204664352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45988.91204664352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45988.91204664352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45988.91204664352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45988.91204664352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45988.91204664352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45988.91204664352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45988.91204664352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45988.91204664352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45988.91204664352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45988.91204664352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45988.91204664352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45988.91204664352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45988.91204664352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45988.91204664352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45988.91204664352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45988.91204664352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45988.91204664352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45988.91204664352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45988.91204664352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45988.91204664352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45988.91204664352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45988.91204664352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45988.91204664352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45988.91204664352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45988.91204664352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45988.91204664352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45988.91204664352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45988.91204664352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45988.91204664352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45988.91204664352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45988.91204664352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45988.91204664352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45988.91204664352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45988.91204664352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45988.91204664352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45988.91204664352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45988.91204664352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45988.91204664352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45988.91204664352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45988.91204664352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45988.91204664352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45988.91204664352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45988.91204664352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45988.91204664352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45988.91204664352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45988.91204664352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45988.91204664352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45988.91204664352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45988.91204664352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45988.91204664352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45988.91204664352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45988.91204664352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45988.91204664352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45988.91204664352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45988.91204664352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45988.91204664352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45988.91204664352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45988.91204664352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45988.91204664352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45988.91204664352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45988.91204664352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45988.91204664352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45988.91204664352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45988.91204664352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45988.91204664352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45988.91204664352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45988.91204664352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45988.91204664352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45988.91204664352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45988.91204664352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45988.91204664352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45988.91204664352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45988.91204664352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45988.91204664352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45988.91204664352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45988.91204664352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45988.91204664352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45988.91204664352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45988.91204664352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45988.91204664352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45988.91204664352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45988.91204664352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45988.91204664352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45988.91204664352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45988.91204664352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45988.91204664352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45988.91204664352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45988.91204664352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45988.91204664352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45988.91204664352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45988.91204664352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45988.91204664352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45988.91204664352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45988.91204664352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45988.91204664352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45988.91204664352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45988.91204664352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45988.91204664352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45988.91204664352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45988.91204664352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45988.91204664352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45988.91204664352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45988.91204664352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45988.91204664352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45988.91204664352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45988.91204664352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45988.91204664352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45988.91204664352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45988.91204664352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45988.91204664352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45988.91204664352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45988.91204664352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45988.91204664352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45988.91204664352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45988.91204664352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45988.91204664352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45988.91204664352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45988.91204664352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45988.91204664352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45988.91204664352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45988.91204664352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45988.91204664352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45988.91204664352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45988.91204664352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45988.91204664352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45988.91204664352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45988.91204664352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45988.91204664352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45988.91204664352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45988.91204664352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45988.91204664352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45988.91204664352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45988.91204664352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45988.91204664352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45988.91204664352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45988.91204664352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45988.91204664352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45988.91204664352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45988.91204664352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45988.91204664352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45988.91204664352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45988.91204664352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45988.91204664352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45988.91204664352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45988.91204664352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45988.91204664352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45988.91204664352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45988.91204664352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45988.91204664352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45988.91204664352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45988.91204664352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45988.91204664352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45988.91204664352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45988.91204664352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45988.91204664352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45988.91204664352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45988.91204664352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45988.91204664352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45988.91204664352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45988.91204664352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45988.91204664352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45988.91204664352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45988.91204664352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45988.91204664352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45988.91204664352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45988.91204664352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45988.91204664352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45988.91204664352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45988.91204664352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45988.91204664352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45988.91204664352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45988.91204664352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45988.91204664352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45988.91204664352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45988.91204664352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45988.91204664352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45988.91204664352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45988.91204664352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45988.91204664352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45988.91204664352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45988.91204664352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45988.91204664352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45988.91204664352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45988.91204664352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45988.91204664352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45988.91204664352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45988.91204664352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45988.91204664352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45988.91204664352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45988.91204664352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45988.91204664352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45988.91204664352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45988.91204664352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45988.91204664352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45988.91204664352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45988.91204664352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45988.91204664352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45988.91204664352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45988.91204664352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45988.91204664352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45988.91204664352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45988.91204664352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45988.91204664352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45988.91204664352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45988.91204664352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45988.91204664352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45988.91204664352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45988.91204664352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45988.91204664352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45988.91204664352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45988.91204664352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45988.91204664352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45988.91204664352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45988.91204664352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45988.91204664352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45988.91204664352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45988.91204664352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45988.91204664352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45988.91204664352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45988.91204664352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45988.91204664352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45988.91204664352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45988.91204664352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45988.91204664352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45988.91204664352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45988.91204664352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45988.91204664352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45988.91204664352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45988.91204664352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45988.91204664352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45988.91204664352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45988.91204664352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45988.91204664352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45988.91204664352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45988.91204664352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45988.91204664352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45988.91204664352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45988.91204664352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45988.91204664352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45988.91204664352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45988.91204664352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45988.91204664352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45988.91204664352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45988.91204664352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45988.91204664352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45988.91204664352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45988.91204664352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45988.91204664352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45988.91204664352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45988.91204664352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45988.91204664352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45988.91204664352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45988.91204664352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45988.91204664352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45988.91204664352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45988.91204664352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45988.91204664352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45988.91204664352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45988.91204664352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45988.91204664352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45988.91204664352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45988.91204664352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45988.91204664352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45988.91204664352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45988.91204664352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45988.91204664352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45988.91204664352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45988.91204664352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45988.91204664352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45988.91204664352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45988.91204664352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45988.91204664352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45988.91204664352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45988.91204664352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45988.91204664352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45988.91204664352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45988.91204664352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45988.91204664352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45988.91204664352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45988.91204664352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45988.91204664352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45988.91204664352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45988.91204664352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45988.91204664352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45988.91204664352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45988.91204664352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45988.91204664352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45988.91204664352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45988.91204664352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45988.91204664352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45988.91204664352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45988.91204664352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45988.91204664352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45988.91204664352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45988.91204664352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45988.91204664352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45988.91204664352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45988.91204664352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45988.91204664352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45988.91204664352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45988.91204664352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45988.91204664352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45988.91204664352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45988.91204664352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45988.91204664352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45988.91204664352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45988.91204664352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45988.91204664352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45988.91204664352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45988.91204664352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45988.91204664352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45988.91204664352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45988.91204664352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45988.91204664352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45988.91204664352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45988.91204664352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45988.91204664352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45988.91204664352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45988.91204664352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45988.91204664352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45988.91204664352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45988.91204664352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45988.91204664352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45988.91204664352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45988.91204664352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45988.91204664352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45988.91204664352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45988.91204664352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45988.91204664352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45988.91204664352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45988.91204664352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45988.91204664352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45988.91204664352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45988.91204664352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45988.91204664352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45988.91204664352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45988.91204664352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45988.91204664352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45988.91204664352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45988.91204664352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45988.91204664352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45988.91204664352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45988.91204664352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45988.91204664352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45988.91204664352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45988.91204664352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45988.91204664352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45988.91204664352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45988.91204664352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45988.91204664352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45988.91204664352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45988.91204664352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45988.91204664352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45988.91204664352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45988.91204664352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45988.91204664352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45988.91204664352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45988.91204664352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45988.91204664352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45988.91204664352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45988.91204664352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45988.91204664352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45988.91204664352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45988.91204664352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45988.91204664352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45988.91204664352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45988.91204664352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45988.91204664352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45988.91204664352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45988.91204664352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45988.91204664352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45988.91204664352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45988.91204664352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45988.91204664352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45988.91204664352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45988.91204664352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45988.91204664352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45988.91204664352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45988.91204664352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45988.91204664352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45988.91204664352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45988.91204664352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45988.91204664352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45988.91204664352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45988.91204664352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45988.91204664352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45988.91204664352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45988.91204664352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45988.91204664352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45988.91204664352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45988.91204664352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45988.91204664352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45988.91204664352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45988.91204664352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45988.91204664352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45988.91204664352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45988.91204664352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45988.91204664352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45988.91204664352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45988.91204664352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45988.91204664352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45988.91204664352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45988.91204664352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45988.91204664352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45988.91204664352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45988.91204664352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45988.91204664352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45988.91204664352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45988.91204664352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45988.91204664352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45988.91204664352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45988.91204664352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45988.91204664352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45988.91204664352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45988.91204664352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45988.91204664352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45988.91204664352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45988.91204664352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45988.91204664352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45988.91204664352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45988.91204664352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45988.91204664352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45988.91204664352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45988.91204664352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45988.91204664352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45988.91204664352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45988.91204664352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45988.91204664352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45988.91204664352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45988.91204664352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45988.91204664352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45988.91204664352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45988.91204664352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45988.91204664352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45988.91204664352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45988.91204664352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45988.91204664352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45988.91204664352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45988.91204664352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45988.91204664352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45988.91204664352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45988.91204664352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45988.91204664352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45988.91204664352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45988.91204664352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45988.91204664352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45988.91204664352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45988.91204664352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45988.91204664352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45988.91204664352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45988.91204664352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45988.91204664352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45988.91204664352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45988.91204664352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45988.91204664352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45988.91204664352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45988.91204664352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45988.91204664352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45988.91204664352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45988.91204664352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45988.91204664352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45988.91204664352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45988.91204664352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45988.91204664352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45988.91204664352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45988.91204664352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45988.91204664352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45988.91204664352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45988.91204664352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45988.91204664352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45988.91204664352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45988.91204664352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45988.91204664352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45988.91204664352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45988.91204664352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45988.91204664352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45988.91204664352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45988.91204664352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45988.91204664352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45988.91204664352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45988.91204664352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45988.91204664352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45988.91204664352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45988.91204664352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45988.91204664352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45988.91204664352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45988.91204664352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45988.91204664352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45988.91204664352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45988.91204664352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45988.91204664352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45988.91204664352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45988.91204664352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45988.91204664352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45988.91204664352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45988.91204664352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45988.91204664352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45988.91204664352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45988.91204664352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45988.91204664352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45988.91204664352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45988.91204664352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45988.91204664352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45988.91204664352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45988.91204664352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45988.91204664352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45988.91204664352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45988.91204664352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45988.91204664352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45988.91204664352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45988.91204664352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45988.91204664352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45988.91204664352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45988.91204664352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45988.91204664352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45988.91204664352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45988.91204664352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45988.91204664352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45988.91204664352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45988.91204664352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45988.91204664352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45988.91204664352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45988.91204664352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45988.91204664352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45988.91204664352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285.43132893518487</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45988.912046527781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45988.912046527781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45988.912046527781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45988.912046527781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45988.912046527781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45988.912046527781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45988.912046527781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45988.912046527781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45988.912046527781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45988.912046527781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45988.912046527781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45988.912046527781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45988.912046527781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45988.912046527781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45988.912046527781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45988.912046527781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45988.912046527781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45988.912046527781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45988.912046527781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45988.912046527781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45988.912046527781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45988.912046527781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45988.912046527781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45988.912046527781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45988.912046527781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45988.912046527781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45988.912046527781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45988.912046527781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45988.912046527781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45988.912046527781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45988.912046527781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45988.912046527781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45988.912046527781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45988.912046527781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45988.912046527781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45988.912046527781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45988.912046527781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45988.912046527781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45988.912046527781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45988.912046527781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45988.912046527781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45988.912046527781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45988.912046527781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45988.912046527781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45988.912046527781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45988.912046527781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45988.912046527781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45988.912046527781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45988.912046527781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45988.912046527781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45988.912046527781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45988.912046527781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45988.912046527781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45988.912046527781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45988.912046527781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45988.912046527781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45988.912046527781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45988.912046527781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45988.912046527781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45988.912046527781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45988.912046527781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45988.912046527781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45988.912046527781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45988.912046527781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45988.912046527781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45988.912046527781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45988.912046527781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45988.912046527781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45988.912046527781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45988.912046527781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45988.912046527781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45988.912046527781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45988.912046527781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45988.912046527781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45988.912046527781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45988.912046527781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45988.912046527781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45988.912046527781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45988.912046527781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45988.912046527781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45988.912046527781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45988.912046527781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45988.912046527781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45988.912046527781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45988.912046527781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45988.912046527781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45988.912046527781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45988.912046527781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45988.912046527781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45988.912046527781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45988.912046527781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45988.912046527781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45988.912046527781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45988.912046527781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45988.912046527781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45988.912046527781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45988.912046527781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45988.912046527781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45988.912046527781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45988.912046527781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45988.912046527781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45988.912046527781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45988.912046527781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45988.912046527781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45988.912046527781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45988.912046527781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45988.912046527781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45988.912046527781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45988.912046527781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45988.912046527781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45988.912046527781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45988.912046527781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45988.912046527781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45988.912046527781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45988.912046527781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45988.912046527781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45988.912046527781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45988.912046527781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45988.912046527781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45988.912046527781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45988.912046527781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45988.912046527781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45988.912046527781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45988.912046527781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45988.912046527781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45988.912046527781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45988.912046527781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45988.912046527781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45988.912046527781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45988.912046527781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45988.912046527781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45988.912046527781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45988.912046527781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45988.912046527781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45988.912046527781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45988.912046527781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45988.912046527781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45988.912046527781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45988.912046527781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45988.912046527781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45988.912046527781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45988.912046527781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45988.912046527781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45988.912046527781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45988.912046527781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45988.912046527781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45988.912046527781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45988.912046527781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45988.912046527781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45988.912046527781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45988.912046527781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45988.912046527781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45988.912046527781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45988.912046527781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45988.912046527781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45988.912046527781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45988.912046527781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45988.912046527781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45988.912046527781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45988.912046527781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45988.912046527781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45988.912046527781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45988.912046527781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45988.912046527781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45988.912046527781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45988.912046527781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45988.912046527781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45988.912046527781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45988.912046527781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45988.912046527781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45988.912046527781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45988.912046527781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45988.912046527781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45988.912046527781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45988.912046527781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45988.912046527781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45988.912046527781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45988.912046527781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45988.912046527781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45988.912046527781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45988.912046527781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45988.912046527781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45988.912046527781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45988.912046527781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45988.912046527781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45988.912046527781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45988.912046527781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45988.912046527781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45988.912046527781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45988.912046527781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45988.912046527781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45988.912046527781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45988.912046527781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45988.912046527781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45988.912046527781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45988.912046527781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45988.912046527781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45988.912046527781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45988.912046527781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45988.912046527781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45988.912046527781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45988.912046527781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45988.912046527781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45988.912046527781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45988.912046527781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45988.912046527781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45988.912046527781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45988.912046527781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45988.912046527781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45988.912046527781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45988.912046527781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45988.912046527781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45988.912046527781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45988.912046527781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45988.912046527781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45988.912046527781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45988.912046527781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45988.912046527781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45988.912046527781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45988.912046527781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45988.912046527781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45988.912046527781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45988.912046527781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45988.912046527781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45988.912046527781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45988.912046527781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45988.912046527781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45988.912046527781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45988.912046527781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45988.912046527781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45988.912046527781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45988.912046527781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45988.912046527781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45988.912046527781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45988.912046527781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45988.912046527781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45988.912046527781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45988.912046527781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45988.912046527781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45988.912046527781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45988.912046527781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45988.912046527781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45988.912046527781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45988.912046527781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45988.912046527781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45988.912046527781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45988.912046527781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45988.912046527781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45988.912046527781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45988.912046527781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45988.912046527781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45988.912046527781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45988.912046527781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45988.912046527781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45988.912046527781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45988.912046527781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45988.912046527781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45988.912046527781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45988.912046527781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45988.912046527781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45988.912046527781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45988.912046527781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45988.912046527781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45988.912046527781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45988.912046527781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45988.912046527781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45988.912046527781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45988.912046527781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45988.912046527781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45988.912046527781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45988.912046527781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45988.912046527781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45988.912046527781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45988.912046527781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45988.912046527781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45988.912046527781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45988.912046527781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45988.912046527781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45988.912046527781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45988.912046527781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45988.912046527781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45988.912046527781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45988.912046527781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45988.912046527781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45988.912046527781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45988.912046527781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45988.912046527781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45988.912046527781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45988.912046527781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45988.912046527781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45988.912046527781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45988.912046527781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45988.912046527781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45988.912046527781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45988.912046527781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45988.912046527781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45988.912046527781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45988.912046527781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45988.912046527781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45988.912046527781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45988.912046527781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45988.912046527781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45988.912046527781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45988.912046527781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45988.912046527781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45988.912046527781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45988.912046527781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45988.912046527781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45988.912046527781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45988.912046527781</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97.079986458331405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62.723169328703079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40.250935532407311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7.5387479166674893</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2</v>
      </c>
      <c r="D6" s="37" t="s">
        <v>33328</v>
      </c>
      <c r="E6" s="106" t="s">
        <v>39021</v>
      </c>
      <c r="F6" s="38">
        <v>45988.86954861111</v>
      </c>
      <c r="G6" s="144">
        <f t="shared" ref="G6:G18" ca="1" si="2">IFERROR(NOW()-F6,"")</f>
        <v>4.2497916670981795E-2</v>
      </c>
      <c r="H6" s="38">
        <v>45988.861215277779</v>
      </c>
      <c r="I6" s="37" t="str">
        <f>IFERROR(VLOOKUP(D6,DB!A:F,6,0),"")</f>
        <v>Generator-SG</v>
      </c>
      <c r="J6" s="37" t="str">
        <f>IFERROR(VLOOKUP(D6,DB!A:G,7,0),"")</f>
        <v>Vandalized</v>
      </c>
      <c r="K6" s="37" t="s">
        <v>39125</v>
      </c>
      <c r="L6" s="37" t="str">
        <f>IFERROR(VLOOKUP(D6,DB!A:I,9,0),"")</f>
        <v>Latis</v>
      </c>
    </row>
    <row r="7" spans="1:13">
      <c r="A7" s="37"/>
      <c r="B7" s="37" t="str">
        <f>IFERROR(VLOOKUP(D7,DB!A:K,11,0),"")</f>
        <v/>
      </c>
      <c r="C7" s="37"/>
      <c r="D7" s="37"/>
      <c r="E7" s="37"/>
      <c r="F7" s="38"/>
      <c r="G7" s="144">
        <f t="shared" ca="1" si="2"/>
        <v>45988.912046527781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45988.912046527781</v>
      </c>
      <c r="H8" s="38"/>
      <c r="I8" s="37" t="str">
        <f>IFERROR(VLOOKUP(D8,DB!A:F,6,0),"")</f>
        <v/>
      </c>
      <c r="J8" s="37" t="str">
        <f>IFERROR(VLOOKUP(D8,DB!A:G,7,0),"")</f>
        <v/>
      </c>
      <c r="K8" s="37"/>
      <c r="L8" s="37" t="str">
        <f>IFERROR(VLOOKUP(D8,DB!A:I,9,0),"")</f>
        <v/>
      </c>
    </row>
    <row r="9" spans="1:13">
      <c r="A9" s="37"/>
      <c r="B9" s="37" t="str">
        <f>IFERROR(VLOOKUP(D9,DB!A:K,11,0),"")</f>
        <v/>
      </c>
      <c r="C9" s="37"/>
      <c r="D9" s="152"/>
      <c r="E9" s="37"/>
      <c r="F9" s="38"/>
      <c r="G9" s="144">
        <f t="shared" ca="1" si="2"/>
        <v>45988.912046527781</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45988.912046527781</v>
      </c>
      <c r="H10" s="38"/>
      <c r="I10" s="37" t="str">
        <f>IFERROR(VLOOKUP(D10,DB!A:F,6,0),"")</f>
        <v/>
      </c>
      <c r="J10" s="37" t="str">
        <f>IFERROR(VLOOKUP(D10,DB!A:G,7,0),"")</f>
        <v/>
      </c>
      <c r="K10" s="37"/>
      <c r="L10" s="37" t="str">
        <f>IFERROR(VLOOKUP(D10,DB!A:I,9,0),"")</f>
        <v/>
      </c>
    </row>
    <row r="11" spans="1:13" ht="15.75">
      <c r="A11" s="37"/>
      <c r="B11" s="37" t="str">
        <f>IFERROR(VLOOKUP(D11,DB!A:K,11,0),"")</f>
        <v/>
      </c>
      <c r="C11" s="37"/>
      <c r="D11" s="151"/>
      <c r="E11" s="37"/>
      <c r="F11" s="38"/>
      <c r="G11" s="144">
        <f t="shared" ca="1" si="2"/>
        <v>45988.912046527781</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4">
        <f t="shared" ca="1" si="2"/>
        <v>45988.912046527781</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45988.912046527781</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45988.912046527781</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45988.912046527781</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45988.912046527781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45988.912046527781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45988.912046527781</v>
      </c>
      <c r="H18" s="38"/>
      <c r="I18" s="37" t="str">
        <f>IFERROR(VLOOKUP(D18,DB!A:F,6,0),"")</f>
        <v/>
      </c>
      <c r="J18" s="37" t="str">
        <f>IFERROR(VLOOKUP(D18,DB!A:G,7,0),"")</f>
        <v/>
      </c>
      <c r="K18" s="37"/>
      <c r="L18" s="37" t="str">
        <f>IFERROR(VLOOKUP(D18,DB!A:I,9,0),"")</f>
        <v/>
      </c>
    </row>
    <row r="19" spans="1:12">
      <c r="A19" s="37"/>
      <c r="B19" s="149" t="str">
        <f>IFERROR(VLOOKUP(D19,DB!A:K,11,0),"")</f>
        <v/>
      </c>
      <c r="C19" s="37"/>
      <c r="D19" s="37"/>
      <c r="E19" s="37"/>
      <c r="F19" s="38"/>
      <c r="G19" s="144">
        <f ca="1">IFERROR(NOW()-F19,"")</f>
        <v>45988.912046527781</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4">
        <f ca="1">IFERROR(NOW()-F20,"")</f>
        <v>45988.912046527781</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ca="1">IFERROR(NOW()-F21,"")</f>
        <v>45988.912046527781</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ca="1">IFERROR(NOW()-F22,"")</f>
        <v>45988.912046527781</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ca="1">IFERROR(NOW()-F23,"")</f>
        <v>45988.912046527781</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ca="1">IFERROR(NOW()-F24,"")</f>
        <v>45988.912046527781</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ca="1">IFERROR(NOW()-F25,"")</f>
        <v>45988.912046527781</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ca="1">IFERROR(NOW()-F26,"")</f>
        <v>45988.912046527781</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ca="1">IFERROR(NOW()-F27,"")</f>
        <v>45988.912046527781</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ca="1">IFERROR(NOW()-F28,"")</f>
        <v>45988.912046527781</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ca="1">IFERROR(NOW()-F29,"")</f>
        <v>45988.912046527781</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ca="1">IFERROR(NOW()-F30,"")</f>
        <v>45988.912046527781</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ca="1">IFERROR(NOW()-F31,"")</f>
        <v>45988.912046527781</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ca="1">IFERROR(NOW()-F32,"")</f>
        <v>45988.912046527781</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ca="1">IFERROR(NOW()-F33,"")</f>
        <v>45988.912046527781</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ca="1">IFERROR(NOW()-F34,"")</f>
        <v>45988.912046527781</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ca="1">IFERROR(NOW()-F35,"")</f>
        <v>45988.912046527781</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ca="1">IFERROR(NOW()-F36,"")</f>
        <v>45988.912046527781</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ca="1">IFERROR(NOW()-F37,"")</f>
        <v>45988.912046527781</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ca="1">IFERROR(NOW()-F38,"")</f>
        <v>45988.912046527781</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ca="1">IFERROR(NOW()-F39,"")</f>
        <v>45988.912046527781</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ca="1">IFERROR(NOW()-F40,"")</f>
        <v>45988.912046527781</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ca="1">IFERROR(NOW()-F41,"")</f>
        <v>45988.912046527781</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ca="1">IFERROR(NOW()-F42,"")</f>
        <v>45988.912046527781</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ca="1">IFERROR(NOW()-F43,"")</f>
        <v>45988.912046527781</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ca="1">IFERROR(NOW()-F44,"")</f>
        <v>45988.912046527781</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ca="1">IFERROR(NOW()-F45,"")</f>
        <v>45988.912046527781</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ca="1">IFERROR(NOW()-F46,"")</f>
        <v>45988.912046527781</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ca="1">IFERROR(NOW()-F47,"")</f>
        <v>45988.912046527781</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ca="1">IFERROR(NOW()-F48,"")</f>
        <v>45988.912046527781</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ca="1">IFERROR(NOW()-F49,"")</f>
        <v>45988.912046527781</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ca="1">IFERROR(NOW()-F50,"")</f>
        <v>45988.912046527781</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ca="1">IFERROR(NOW()-F51,"")</f>
        <v>45988.912046527781</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ca="1">IFERROR(NOW()-F52,"")</f>
        <v>45988.912046527781</v>
      </c>
      <c r="H52" s="38"/>
      <c r="I52" s="149" t="str">
        <f>IFERROR(VLOOKUP(D52,DB!A:F,6,0),"")</f>
        <v/>
      </c>
      <c r="J52" s="149" t="str">
        <f>IFERROR(VLOOKUP(D52,DB!A:G,7,0),"")</f>
        <v/>
      </c>
      <c r="K52" s="37"/>
      <c r="L52" s="149" t="str">
        <f>IFERROR(VLOOKUP(D52,DB!A:I,9,0),"")</f>
        <v/>
      </c>
    </row>
    <row r="53" spans="1:12">
      <c r="A53" s="103"/>
      <c r="B53" s="103"/>
      <c r="C53" s="103"/>
      <c r="D53" s="103"/>
      <c r="E53" s="103"/>
      <c r="F53" s="147"/>
      <c r="G53" s="105"/>
      <c r="H53" s="147"/>
      <c r="I53" s="103"/>
      <c r="J53" s="103"/>
      <c r="K53" s="103"/>
      <c r="L53" s="103"/>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39126</v>
      </c>
      <c r="B2" s="124" t="str">
        <f>IFERROR(VLOOKUP(D2,DB!A:K,11,0),"")</f>
        <v>R6</v>
      </c>
      <c r="C2" s="125">
        <v>1</v>
      </c>
      <c r="D2" s="124" t="s">
        <v>30182</v>
      </c>
      <c r="E2" s="106" t="s">
        <v>39021</v>
      </c>
      <c r="F2" s="126">
        <v>45988.820601851854</v>
      </c>
      <c r="G2" s="72">
        <f ca="1">IFERROR(NOW()-F2,"-")</f>
        <v>9.1444675927050412E-2</v>
      </c>
      <c r="H2" s="126">
        <v>45988.825046296297</v>
      </c>
      <c r="I2" s="124" t="str">
        <f>IFERROR(VLOOKUP(D2,DB!A:F,6,0),"")</f>
        <v>SCECO</v>
      </c>
      <c r="J2" s="124" t="str">
        <f>IFERROR(VLOOKUP(D2,DB!A:G,7,0),"")</f>
        <v>Good</v>
      </c>
      <c r="K2" s="127" t="s">
        <v>39127</v>
      </c>
      <c r="L2" s="128" t="str">
        <f>IFERROR(VLOOKUP(D2,DB!A:I,9,0),"")</f>
        <v>Latis</v>
      </c>
    </row>
    <row r="3" spans="1:16382" ht="31.5" customHeight="1">
      <c r="A3" s="123"/>
      <c r="B3" s="124" t="str">
        <f>IFERROR(VLOOKUP(D3,DB!A:K,11,0),"")</f>
        <v/>
      </c>
      <c r="C3" s="125"/>
      <c r="D3" s="122"/>
      <c r="E3" s="106"/>
      <c r="F3" s="126"/>
      <c r="G3" s="72">
        <f ca="1">IFERROR(NOW()-F3,"-")</f>
        <v>45988.912046527781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45988.912046527781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45988.912046527781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45988.912046527781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45988.912046527781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45988.912046527781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45988.912046527781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45988.912046527781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45988.912046527781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45988.912046527781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45988.912046527781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45988.912046527781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45988.912046527781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45988.912046527781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45988.912046527781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45988.912046527781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45988.912046527781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45988.912046527781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45988.912046527781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45988.912046527781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45988.912046527781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45988.912046527781</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2025-11-27T18:54:49Z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