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06" documentId="120_S{2AC9BD13-BADA-5192-A53E-5A8FF88502F6}" xr6:coauthVersionLast="47" xr6:coauthVersionMax="47" xr10:uidLastSave="{EB699C51-E206-4CAA-B98F-DFD6EFE681AD}"/>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I3" i="4"/>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<sst xmlns="http://schemas.openxmlformats.org/spreadsheetml/2006/main" count="180293" uniqueCount="39128">
  <si>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</si>
  <si>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</si>
  <si>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</si>
  <si>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</si>
  <si>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</si>
  <si>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</si>
  <si>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</si>
  <si>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</si>
  <si>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</si>
  <si>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</si>
  <si>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</si>
  <si>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</si>
  <si>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</si>
  <si>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</si>
  <si>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</si>
  <si>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</si>
  <si>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</si>
  <si>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</si>
  <si>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</si>
  <si>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</si>
  <si>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</si>
  <si>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</si>
  <si>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</si>
  <si>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</si>
  <si>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</si>
  <si>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</si>
  <si>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</si>
  <si>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</si>
  <si>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</si>
  <si>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</si>
  <si>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</si>
  <si>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</si>
  <si>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</si>
  <si>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</si>
  <si>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</si>
  <si>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</si>
  <si>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</si>
  <si>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</si>
  <si>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</si>
  <si>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</si>
  <si>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</si>
  <si>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</si>
  <si>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</si>
  <si>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</si>
  <si>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</si>
  <si>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</si>
  <si>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</si>
  <si>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</si>
  <si>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</si>
  <si>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</si>
  <si>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</si>
  <si>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</si>
  <si>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</si>
  <si>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</si>
  <si>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</si>
  <si>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</si>
  <si>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</si>
  <si>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</si>
  <si>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</si>
  <si>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</si>
  <si>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</si>
  <si>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</si>
  <si>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</si>
  <si>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</si>
  <si>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</si>
  <si>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</si>
  <si>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</si>
  <si>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</si>
  <si>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</si>
  <si>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</si>
  <si>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</si>
  <si>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</si>
  <si>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</si>
  <si>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</si>
  <si>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</si>
  <si>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</si>
  <si>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</si>
  <si>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</si>
  <si>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</si>
  <si>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</si>
  <si>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</si>
  <si>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</si>
  <si>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</si>
  <si>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</si>
  <si>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</si>
  <si>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</si>
  <si>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</si>
  <si>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</si>
  <si>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</si>
  <si>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</si>
  <si>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</si>
  <si>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</si>
  <si>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</si>
  <si>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</si>
  <si>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</si>
  <si>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</si>
  <si>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</si>
  <si>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</si>
  <si>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</si>
  <si>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</si>
  <si>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</si>
  <si>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</si>
  <si>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</si>
  <si>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</si>
  <si>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</si>
  <si>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</si>
  <si>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</si>
  <si>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</si>
  <si>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</si>
  <si>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</si>
  <si>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</si>
  <si>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</si>
  <si>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</si>
  <si>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</si>
  <si>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</si>
  <si>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</si>
  <si>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</si>
  <si>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</si>
  <si>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</si>
  <si>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</si>
  <si>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</si>
  <si>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</si>
  <si>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</si>
  <si>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</si>
  <si>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</si>
  <si>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</si>
  <si>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</si>
  <si>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</si>
  <si>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</si>
  <si>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</si>
  <si>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</si>
  <si>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</si>
  <si>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</si>
  <si>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</si>
  <si>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</si>
  <si>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</si>
  <si>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</si>
  <si>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</si>
  <si>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</si>
  <si>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</si>
  <si>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</si>
  <si>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</si>
  <si>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</si>
  <si>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</si>
  <si>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</si>
  <si>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</si>
  <si>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</si>
  <si>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</si>
  <si>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</si>
  <si>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</si>
  <si>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</si>
  <si>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</si>
  <si>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</si>
  <si>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</si>
  <si>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</si>
  <si>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</si>
  <si>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</si>
  <si>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</si>
  <si>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</si>
  <si>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</si>
  <si>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</si>
  <si>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</si>
  <si>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</si>
  <si>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</si>
  <si>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</si>
  <si>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</si>
  <si>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</si>
  <si>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</si>
  <si>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</si>
  <si>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</si>
  <si>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</si>
  <si>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</si>
  <si>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</si>
  <si>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</si>
  <si>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</si>
  <si>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</si>
  <si>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</si>
  <si>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</si>
  <si>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</si>
  <si>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</si>
  <si>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</si>
  <si>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</si>
  <si>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</si>
  <si>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</si>
  <si>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</si>
  <si>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</si>
  <si>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</si>
  <si>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</si>
  <si>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</si>
  <si>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</si>
  <si>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</si>
  <si>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</si>
  <si>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</si>
  <si>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</si>
  <si>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</si>
  <si>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</si>
  <si>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</si>
  <si>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</si>
  <si>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</si>
  <si>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</si>
  <si>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</si>
  <si>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</si>
  <si>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</si>
  <si>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</si>
  <si>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</si>
  <si>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</si>
  <si>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</si>
  <si>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</si>
  <si>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</si>
  <si>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</si>
  <si>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</si>
  <si>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</si>
  <si>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</si>
  <si>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</si>
  <si>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</si>
  <si>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</si>
  <si>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</si>
  <si>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</si>
  <si>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</si>
  <si>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</si>
  <si>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</si>
  <si>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</si>
  <si>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</si>
  <si>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</si>
  <si>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</si>
  <si>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</si>
  <si>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</si>
  <si>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</si>
  <si>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</si>
  <si>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</si>
  <si>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</si>
  <si>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</si>
  <si>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</si>
  <si>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</si>
  <si>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</si>
  <si>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</si>
  <si>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</si>
  <si>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</si>
  <si>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</si>
  <si>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</si>
  <si>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</si>
  <si>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</si>
  <si>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</si>
  <si>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</si>
  <si>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</si>
  <si>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</si>
  <si>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</si>
  <si>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</si>
  <si>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</si>
  <si>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</si>
  <si>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</si>
  <si>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</si>
  <si>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</si>
  <si>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</si>
  <si>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</si>
  <si>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</si>
  <si>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</si>
  <si>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</si>
  <si>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</si>
  <si>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</si>
  <si>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</si>
  <si>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</si>
  <si>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</si>
  <si>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</si>
  <si>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</si>
  <si>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</si>
  <si>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</si>
  <si>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</si>
  <si>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</si>
  <si>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</si>
  <si>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</si>
  <si>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</si>
  <si>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</si>
  <si>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</si>
  <si>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</si>
  <si>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</si>
  <si>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</si>
  <si>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</si>
  <si>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</si>
  <si>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</si>
  <si>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</si>
  <si>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</si>
  <si>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</si>
  <si>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</si>
  <si>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</si>
  <si>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</si>
  <si>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</si>
  <si>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</si>
  <si>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</si>
  <si>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</si>
  <si>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</si>
  <si>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</si>
  <si>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</si>
  <si>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</si>
  <si>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</si>
  <si>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</si>
  <si>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</si>
  <si>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</si>
  <si>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</si>
  <si>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</si>
  <si>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</si>
  <si>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</si>
  <si>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</si>
  <si>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</si>
  <si>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</si>
  <si>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</si>
  <si>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</si>
  <si>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</si>
  <si>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</si>
  <si>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</si>
  <si>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</si>
  <si>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</si>
  <si>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</si>
  <si>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</si>
  <si>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</si>
  <si>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</si>
  <si>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</si>
  <si>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</si>
  <si>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</si>
  <si>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</si>
  <si>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</si>
  <si>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</si>
  <si>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</si>
  <si>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</si>
  <si>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</si>
  <si>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</si>
  <si>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</si>
  <si>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</si>
  <si>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</si>
  <si>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</si>
  <si>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</si>
  <si>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</si>
  <si>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</si>
  <si>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</si>
  <si>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</si>
  <si>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</si>
  <si>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</si>
  <si>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</si>
  <si>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</si>
  <si>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</si>
  <si>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</si>
  <si>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</si>
  <si>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</si>
  <si>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</si>
  <si>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</si>
  <si>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</si>
  <si>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</si>
  <si>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</si>
  <si>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</si>
  <si>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</si>
  <si>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</si>
  <si>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</si>
  <si>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</si>
  <si>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</si>
  <si>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</si>
  <si>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</si>
  <si>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</si>
  <si>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</si>
  <si>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</si>
  <si>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</si>
  <si>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</si>
  <si>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</si>
  <si>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</si>
  <si>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</si>
  <si>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</si>
  <si>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</si>
  <si>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</si>
  <si>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</si>
  <si>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</si>
  <si>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</si>
  <si>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</si>
  <si>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</si>
  <si>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</si>
  <si>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</si>
  <si>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</si>
  <si>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</si>
  <si>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</si>
  <si>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</si>
  <si>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</si>
  <si>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</si>
  <si>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</si>
  <si>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</si>
  <si>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</si>
  <si>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</si>
  <si>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</si>
  <si>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</si>
  <si>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</si>
  <si>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</si>
  <si>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</si>
  <si>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</si>
  <si>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</si>
  <si>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</si>
  <si>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</si>
  <si>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</si>
  <si>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</si>
  <si>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</si>
  <si>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</si>
  <si>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</si>
  <si>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</si>
  <si>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</si>
  <si>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</si>
  <si>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</si>
  <si>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</si>
  <si>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</si>
  <si>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</si>
  <si>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</si>
  <si>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</si>
  <si>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</si>
  <si>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</si>
  <si>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</si>
  <si>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</si>
  <si>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</si>
  <si>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</si>
  <si>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</si>
  <si>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</si>
  <si>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</si>
  <si>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</si>
  <si>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</si>
  <si>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</si>
  <si>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</si>
  <si>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</si>
  <si>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</si>
  <si>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</si>
  <si>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</si>
  <si>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</si>
  <si>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</si>
  <si>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</si>
  <si>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</si>
  <si>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</si>
  <si>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</si>
  <si>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</si>
  <si>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</si>
  <si>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</si>
  <si>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</si>
  <si>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</si>
  <si>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</si>
  <si>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</si>
  <si>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</si>
  <si>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</si>
  <si>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</si>
  <si>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</si>
  <si>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</si>
  <si>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</si>
  <si>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</si>
  <si>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</si>
  <si>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</si>
  <si>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</si>
  <si>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</si>
  <si>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</si>
  <si>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</si>
  <si>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</si>
  <si>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</si>
  <si>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</si>
  <si>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</si>
  <si>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</si>
  <si>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</si>
  <si>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</si>
  <si>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</si>
  <si>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</si>
  <si>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</si>
  <si>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</si>
  <si>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</si>
  <si>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</si>
  <si>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</si>
  <si>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</si>
  <si>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</si>
  <si>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</si>
  <si>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</si>
  <si>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</si>
  <si>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</si>
  <si>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</si>
  <si>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</si>
  <si>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</si>
  <si>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</si>
  <si>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</si>
  <si>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</si>
  <si>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</si>
  <si>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</si>
  <si>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</si>
  <si>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</si>
  <si>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</si>
  <si>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</si>
  <si>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</si>
  <si>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</si>
  <si>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</si>
  <si>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</si>
  <si>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</si>
  <si>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</si>
  <si>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</si>
  <si>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</si>
  <si>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</si>
  <si>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</si>
  <si>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</si>
  <si>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</si>
  <si>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</si>
  <si>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</si>
  <si>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</si>
  <si>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</si>
  <si>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</si>
  <si>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</si>
  <si>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</si>
  <si>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</si>
  <si>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</si>
  <si>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</si>
  <si>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</si>
  <si>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</si>
  <si>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</si>
  <si>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</si>
  <si>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</si>
  <si>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</si>
  <si>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</si>
  <si>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</si>
  <si>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</si>
  <si>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</si>
  <si>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</si>
  <si>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</si>
  <si>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</si>
  <si>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</si>
  <si>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</si>
  <si>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</si>
  <si>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</si>
  <si>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</si>
  <si>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</si>
  <si>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</si>
  <si>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</si>
  <si>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</si>
  <si>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</si>
  <si>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</si>
  <si>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</si>
  <si>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</si>
  <si>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</si>
  <si>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</si>
  <si>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</si>
  <si>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</si>
  <si>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</si>
  <si>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</si>
  <si>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</si>
  <si>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</si>
  <si>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</si>
  <si>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</si>
  <si>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</si>
  <si>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</si>
  <si>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</si>
  <si>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</si>
  <si>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</si>
  <si>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</si>
  <si>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</si>
  <si>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</si>
  <si>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</si>
  <si>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</si>
  <si>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</si>
  <si>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</si>
  <si>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</si>
  <si>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</si>
  <si>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</si>
  <si>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</si>
  <si>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</si>
  <si>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</si>
  <si>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</si>
  <si>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</si>
  <si>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</si>
  <si>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</si>
  <si>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</si>
  <si>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</si>
  <si>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</si>
  <si>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</si>
  <si>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</si>
  <si>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</si>
  <si>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</si>
  <si>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</si>
  <si>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</si>
  <si>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</si>
  <si>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</si>
  <si>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</si>
  <si>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</si>
  <si>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</si>
  <si>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</si>
  <si>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</si>
  <si>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</si>
  <si>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</si>
  <si>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</si>
  <si>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</si>
  <si>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</si>
  <si>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</si>
  <si>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</si>
  <si>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</si>
  <si>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</si>
  <si>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</si>
  <si>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</si>
  <si>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</si>
  <si>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</si>
  <si>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</si>
  <si>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</si>
  <si>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</si>
  <si>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</si>
  <si>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</si>
  <si>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</si>
  <si>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</si>
  <si>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</si>
  <si>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</si>
  <si>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</si>
  <si>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</si>
  <si>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</si>
  <si>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</si>
  <si>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</si>
  <si>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</si>
  <si>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</si>
  <si>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</si>
  <si>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</si>
  <si>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</si>
  <si>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</si>
  <si>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</si>
  <si>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</si>
  <si>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</si>
  <si>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</si>
  <si>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</si>
  <si>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</si>
  <si>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</si>
  <si>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</si>
  <si>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</si>
  <si>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</si>
  <si>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</si>
  <si>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</si>
  <si>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</si>
  <si>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</si>
  <si>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</si>
  <si>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</si>
  <si>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</si>
  <si>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</si>
  <si>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</si>
  <si>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</si>
  <si>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</si>
  <si>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</si>
  <si>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</si>
  <si>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</si>
  <si>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</si>
  <si>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</si>
  <si>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</si>
  <si>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</si>
  <si>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</si>
  <si>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</si>
  <si>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</si>
  <si>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</si>
  <si>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</si>
  <si>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</si>
  <si>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</si>
  <si>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</si>
  <si>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</si>
  <si>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</si>
  <si>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</si>
  <si>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</si>
  <si>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</si>
  <si>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</si>
  <si>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</si>
  <si>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</si>
  <si>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</si>
  <si>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</si>
  <si>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</si>
  <si>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</si>
  <si>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</si>
  <si>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</si>
  <si>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</si>
  <si>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</si>
  <si>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</si>
  <si>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</si>
  <si>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</si>
  <si>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</si>
  <si>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</si>
  <si>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</si>
  <si>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</si>
  <si>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</si>
  <si>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</si>
  <si>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</si>
  <si>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</si>
  <si>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</si>
  <si>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</si>
  <si>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</si>
  <si>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</si>
  <si>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</si>
  <si>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</si>
  <si>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</si>
  <si>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</si>
  <si>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</si>
  <si>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</si>
  <si>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</si>
  <si>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</si>
  <si>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</si>
  <si>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</si>
  <si>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</si>
  <si>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</si>
  <si>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</si>
  <si>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</si>
  <si>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</si>
  <si>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</si>
  <si>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</si>
  <si>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</si>
  <si>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</si>
  <si>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</si>
  <si>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</si>
  <si>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</si>
  <si>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</si>
  <si>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</si>
  <si>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</si>
  <si>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</si>
  <si>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</si>
  <si>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</si>
  <si>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</si>
  <si>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</si>
  <si>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</si>
  <si>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</si>
  <si>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</si>
  <si>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</si>
  <si>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</si>
  <si>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</si>
  <si>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</si>
  <si>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</si>
  <si>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</si>
  <si>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</si>
  <si>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</si>
  <si>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</si>
  <si>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</si>
  <si>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</si>
  <si>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</si>
  <si>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</si>
  <si>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</si>
  <si>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</si>
  <si>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</si>
  <si>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</si>
  <si>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</si>
  <si>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</si>
  <si>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</si>
  <si>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</si>
  <si>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</si>
  <si>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</si>
  <si>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</si>
  <si>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</si>
  <si>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</si>
  <si>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</si>
  <si>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</si>
  <si>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</si>
  <si>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</si>
  <si>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</si>
  <si>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</si>
  <si>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</si>
  <si>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</si>
  <si>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</si>
  <si>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</si>
  <si>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</si>
  <si>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</si>
  <si>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</si>
  <si>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</si>
  <si>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</si>
  <si>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</si>
  <si>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</si>
  <si>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</si>
  <si>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</si>
  <si>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</si>
  <si>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</si>
  <si>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</si>
  <si>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</si>
  <si>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</si>
  <si>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</si>
  <si>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</si>
  <si>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</si>
  <si>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</si>
  <si>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</si>
  <si>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</si>
  <si>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</si>
  <si>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</si>
  <si>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</si>
  <si>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</si>
  <si>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</si>
  <si>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</si>
  <si>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</si>
  <si>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</si>
  <si>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</si>
  <si>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</si>
  <si>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</si>
  <si>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</si>
  <si>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</si>
  <si>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</si>
  <si>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</si>
  <si>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</si>
  <si>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</si>
  <si>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</si>
  <si>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</si>
  <si>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</si>
  <si>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</si>
  <si>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</si>
  <si>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</si>
  <si>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</si>
  <si>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</si>
  <si>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</si>
  <si>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</si>
  <si>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</si>
  <si>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</si>
  <si>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</si>
  <si>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</si>
  <si>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</si>
  <si>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</si>
  <si>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</si>
  <si>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</si>
  <si>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</si>
  <si>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</si>
  <si>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</si>
  <si>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</si>
  <si>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</si>
  <si>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</si>
  <si>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</si>
  <si>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</si>
  <si>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</si>
  <si>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</si>
  <si>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</si>
  <si>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</si>
  <si>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</si>
  <si>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</si>
  <si>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</si>
  <si>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</si>
  <si>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</si>
  <si>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</si>
  <si>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</si>
  <si>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</si>
  <si>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</si>
  <si>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</si>
  <si>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</si>
  <si>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</si>
  <si>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</si>
  <si>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</si>
  <si>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</si>
  <si>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</si>
  <si>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</si>
  <si>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</si>
  <si>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</si>
  <si>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</si>
  <si>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</si>
  <si>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</si>
  <si>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</si>
  <si>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</si>
  <si>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</si>
  <si>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</si>
  <si>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</si>
  <si>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</si>
  <si>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</si>
  <si>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</si>
  <si>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</si>
  <si>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</si>
  <si>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</si>
  <si>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</si>
  <si>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</si>
  <si>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</si>
  <si>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</si>
  <si>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</si>
  <si>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</si>
  <si>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</si>
  <si>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</si>
  <si>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</si>
  <si>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</si>
  <si>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</si>
  <si>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</si>
  <si>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</si>
  <si>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</si>
  <si>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</si>
  <si>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</si>
  <si>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</si>
  <si>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</si>
  <si>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</si>
  <si>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</si>
  <si>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</si>
  <si>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</si>
  <si>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</si>
  <si>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</si>
  <si>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</si>
  <si>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</si>
  <si>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</si>
  <si>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</si>
  <si>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</si>
  <si>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</si>
  <si>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</si>
  <si>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</si>
  <si>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</si>
  <si>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</si>
  <si>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</si>
  <si>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</si>
  <si>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</si>
  <si>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</si>
  <si>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</si>
  <si>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</si>
  <si>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</si>
  <si>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</si>
  <si>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</si>
  <si>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</si>
  <si>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</si>
  <si>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</si>
  <si>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</si>
  <si>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</si>
  <si>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</si>
  <si>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</si>
  <si>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</si>
  <si>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</si>
  <si>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</si>
  <si>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</si>
  <si>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</si>
  <si>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</si>
  <si>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</si>
  <si>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</si>
  <si>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</si>
  <si>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</si>
  <si>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</si>
  <si>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</si>
  <si>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</si>
  <si>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</si>
  <si>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</si>
  <si>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</si>
  <si>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</si>
  <si>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</si>
  <si>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</si>
  <si>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</si>
  <si>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</si>
  <si>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</si>
  <si>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</si>
  <si>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</si>
  <si>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</si>
  <si>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</si>
  <si>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</si>
  <si>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</si>
  <si>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</si>
  <si>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</si>
  <si>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</si>
  <si>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</si>
  <si>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</si>
  <si>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</si>
  <si>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</si>
  <si>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</si>
  <si>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</si>
  <si>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</si>
  <si>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</si>
  <si>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</si>
  <si>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</si>
  <si>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</si>
  <si>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</si>
  <si>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</si>
  <si>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</si>
  <si>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</si>
  <si>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</si>
  <si>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</si>
  <si>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</si>
  <si>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</si>
  <si>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</si>
  <si>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</si>
  <si>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</si>
  <si>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</si>
  <si>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</si>
  <si>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</si>
  <si>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</si>
  <si>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</si>
  <si>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</si>
  <si>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</si>
  <si>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</si>
  <si>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</si>
  <si>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</si>
  <si>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</si>
  <si>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</si>
  <si>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</si>
  <si>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</si>
  <si>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</si>
  <si>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</si>
  <si>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</si>
  <si>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</si>
  <si>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</si>
  <si>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</si>
  <si>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</si>
  <si>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</si>
  <si>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</si>
  <si>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</si>
  <si>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</si>
  <si>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</si>
  <si>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</si>
  <si>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</si>
  <si>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</si>
  <si>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</si>
  <si>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</si>
  <si>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</si>
  <si>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</si>
  <si>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</si>
  <si>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</si>
  <si>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</si>
  <si>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</si>
  <si>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</si>
  <si>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</si>
  <si>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</si>
  <si>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</si>
  <si>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</si>
  <si>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</si>
  <si>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</si>
  <si>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</si>
  <si>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</si>
  <si>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</si>
  <si>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</si>
  <si>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</si>
  <si>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</si>
  <si>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</si>
  <si>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</si>
  <si>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</si>
  <si>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</si>
  <si>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</si>
  <si>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</si>
  <si>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</si>
  <si>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</si>
  <si>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</si>
  <si>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</si>
  <si>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</si>
  <si>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</si>
  <si>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</si>
  <si>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</si>
  <si>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</si>
  <si>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</si>
  <si>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</si>
  <si>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</si>
  <si>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</si>
  <si>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</si>
  <si>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</si>
  <si>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</si>
  <si>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</si>
  <si>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</si>
  <si>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</si>
  <si>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</si>
  <si>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</si>
  <si>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</si>
  <si>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</si>
  <si>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</si>
  <si>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</si>
  <si>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</si>
  <si>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</si>
  <si>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</si>
  <si>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</si>
  <si>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</si>
  <si>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</si>
  <si>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</si>
  <si>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</si>
  <si>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</si>
  <si>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</si>
  <si>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</si>
  <si>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</si>
  <si>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</si>
  <si>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</si>
  <si>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</si>
  <si>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</si>
  <si>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</si>
  <si>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</si>
  <si>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</si>
  <si>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</si>
  <si>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</si>
  <si>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</si>
  <si>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</si>
  <si>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</si>
  <si>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</si>
  <si>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</si>
  <si>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</si>
  <si>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</si>
  <si>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</si>
  <si>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</si>
  <si>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</si>
  <si>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</si>
  <si>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</si>
  <si>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</si>
  <si>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</si>
  <si>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</si>
  <si>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</si>
  <si>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</si>
  <si>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</si>
  <si>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</si>
  <si>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</si>
  <si>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</si>
  <si>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</si>
  <si>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</si>
  <si>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</si>
  <si>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</si>
  <si>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</si>
  <si>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</si>
  <si>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</si>
  <si>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</si>
  <si>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</si>
  <si>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</si>
  <si>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</si>
  <si>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</si>
  <si>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</si>
  <si>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</si>
  <si>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</si>
  <si>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</si>
  <si>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</si>
  <si>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</si>
  <si>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</si>
  <si>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</si>
  <si>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</si>
  <si>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</si>
  <si>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</si>
  <si>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</si>
  <si>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</si>
  <si>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</si>
  <si>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</si>
  <si>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</si>
  <si>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</si>
  <si>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</si>
  <si>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</si>
  <si>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</si>
  <si>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</si>
  <si>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</si>
  <si>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</si>
  <si>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</si>
  <si>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</si>
  <si>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</si>
  <si>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</si>
  <si>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</si>
  <si>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</si>
  <si>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</si>
  <si>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</si>
  <si>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</si>
  <si>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</si>
  <si>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</si>
  <si>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</si>
  <si>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</si>
  <si>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</si>
  <si>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</si>
  <si>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</si>
  <si>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</si>
  <si>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</si>
  <si>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</si>
  <si>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</si>
  <si>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</si>
  <si>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</si>
  <si>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</si>
  <si>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</si>
  <si>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</si>
  <si>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</si>
  <si>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</si>
  <si>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</si>
  <si>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</si>
  <si>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</si>
  <si>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</si>
  <si>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</si>
  <si>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</si>
  <si>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</si>
  <si>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</si>
  <si>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</si>
  <si>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</si>
  <si>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</si>
  <si>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</si>
  <si>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</si>
  <si>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</si>
  <si>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</si>
  <si>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</si>
  <si>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</si>
  <si>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</si>
  <si>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</si>
  <si>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</si>
  <si>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</si>
  <si>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</si>
  <si>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</si>
  <si>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</si>
  <si>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</si>
  <si>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</si>
  <si>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</si>
  <si>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</si>
  <si>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</si>
  <si>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</si>
  <si>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</si>
  <si>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</si>
  <si>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</si>
  <si>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</si>
  <si>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</si>
  <si>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</si>
  <si>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</si>
  <si>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</si>
  <si>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</si>
  <si>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</si>
  <si>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</si>
  <si>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</si>
  <si>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</si>
  <si>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</si>
  <si>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</si>
  <si>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</si>
  <si>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</si>
  <si>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</si>
  <si>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</si>
  <si>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</si>
  <si>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</si>
  <si>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</si>
  <si>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</si>
  <si>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</si>
  <si>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</si>
  <si>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</si>
  <si>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</si>
  <si>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</si>
  <si>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</si>
  <si>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</si>
  <si>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</si>
  <si>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</si>
  <si>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</si>
  <si>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</si>
  <si>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</si>
  <si>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</si>
  <si>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</si>
  <si>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</si>
  <si>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</si>
  <si>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</si>
  <si>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</si>
  <si>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</si>
  <si>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</si>
  <si>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</si>
  <si>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</si>
  <si>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</si>
  <si>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</si>
  <si>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</si>
  <si>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</si>
  <si>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</si>
  <si>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</si>
  <si>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</si>
  <si>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</si>
  <si>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</si>
  <si>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</si>
  <si>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</si>
  <si>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</si>
  <si>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</si>
  <si>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</si>
  <si>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</si>
  <si>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</si>
  <si>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</si>
  <si>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</si>
  <si>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</si>
  <si>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</si>
  <si>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</si>
  <si>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</si>
  <si>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</si>
  <si>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</si>
  <si>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</si>
  <si>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</si>
  <si>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</si>
  <si>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</si>
  <si>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</si>
  <si>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</si>
  <si>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</si>
  <si>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</si>
  <si>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</si>
  <si>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</si>
  <si>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</si>
  <si>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</si>
  <si>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</si>
  <si>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</si>
  <si>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</si>
  <si>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</si>
  <si>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</si>
  <si>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</si>
  <si>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</si>
  <si>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</si>
  <si>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</si>
  <si>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</si>
  <si>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</si>
  <si>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</si>
  <si>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</si>
  <si>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</si>
  <si>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</si>
  <si>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</si>
  <si>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</si>
  <si>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</si>
  <si>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</si>
  <si>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</si>
  <si>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</si>
  <si>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</si>
  <si>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</si>
  <si>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</si>
  <si>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</si>
  <si>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</si>
  <si>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</si>
  <si>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</si>
  <si>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</si>
  <si>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</si>
  <si>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</si>
  <si>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</si>
  <si>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</si>
  <si>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</si>
  <si>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</si>
  <si>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</si>
  <si>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</si>
  <si>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</si>
  <si>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</si>
  <si>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</si>
  <si>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</si>
  <si>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</si>
  <si>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</si>
  <si>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</si>
  <si>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</si>
  <si>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</si>
  <si>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</si>
  <si>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</si>
  <si>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</si>
  <si>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</si>
  <si>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</si>
  <si>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</si>
  <si>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</si>
  <si>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</si>
  <si>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</si>
  <si>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</si>
  <si>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</si>
  <si>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</si>
  <si>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</si>
  <si>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</si>
  <si>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</si>
  <si>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</si>
  <si>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</si>
  <si>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</si>
  <si>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</si>
  <si>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</si>
  <si>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</si>
  <si>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</si>
  <si>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</si>
  <si>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</si>
  <si>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</si>
  <si>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</si>
  <si>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</si>
  <si>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</si>
  <si>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</si>
  <si>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</si>
  <si>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</si>
  <si>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</si>
  <si>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</si>
  <si>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</si>
  <si>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</si>
  <si>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</si>
  <si>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</si>
  <si>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</si>
  <si>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</si>
  <si>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</si>
  <si>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</si>
  <si>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</si>
  <si>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</si>
  <si>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</si>
  <si>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</si>
  <si>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</si>
  <si>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</si>
  <si>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</si>
  <si>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</si>
  <si>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</si>
  <si>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</si>
  <si>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</si>
  <si>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</si>
  <si>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</si>
  <si>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</si>
  <si>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</si>
  <si>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</si>
  <si>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</si>
  <si>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</si>
  <si>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</si>
  <si>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</si>
  <si>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</si>
  <si>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</si>
  <si>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</si>
  <si>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</si>
  <si>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</si>
  <si>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</si>
  <si>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</si>
  <si>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</si>
  <si>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</si>
  <si>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</si>
  <si>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</si>
  <si>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</si>
  <si>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</si>
  <si>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</si>
  <si>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</si>
  <si>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</si>
  <si>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</si>
  <si>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</si>
  <si>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</si>
  <si>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</si>
  <si>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</si>
  <si>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</si>
  <si>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</si>
  <si>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</si>
  <si>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</si>
  <si>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</si>
  <si>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</si>
  <si>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</si>
  <si>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</si>
  <si>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</si>
  <si>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</si>
  <si>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</si>
  <si>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</si>
  <si>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</si>
  <si>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</si>
  <si>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</si>
  <si>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</si>
  <si>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</si>
  <si>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</si>
  <si>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</si>
  <si>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</si>
  <si>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</si>
  <si>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</si>
  <si>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</si>
  <si>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</si>
  <si>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</si>
  <si>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</si>
  <si>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</si>
  <si>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</si>
  <si>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</si>
  <si>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</si>
  <si>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</si>
  <si>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</si>
  <si>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</si>
  <si>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</si>
  <si>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</si>
  <si>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</si>
  <si>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</si>
  <si>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</si>
  <si>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</si>
  <si>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</si>
  <si>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</si>
  <si>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</si>
  <si>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</si>
  <si>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</si>
  <si>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</si>
  <si>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</si>
  <si>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</si>
  <si>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</si>
  <si>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</si>
  <si>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</si>
  <si>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</si>
  <si>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</si>
  <si>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</si>
  <si>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</si>
  <si>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</si>
  <si>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</si>
  <si>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</si>
  <si>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</si>
  <si>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</si>
  <si>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</si>
  <si>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</si>
  <si>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</si>
  <si>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</si>
  <si>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</si>
  <si>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</si>
  <si>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</si>
  <si>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</si>
  <si>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</si>
  <si>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</si>
  <si>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</si>
  <si>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</si>
  <si>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</si>
  <si>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</si>
  <si>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</si>
  <si>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</si>
  <si>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</si>
  <si>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</si>
  <si>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</si>
  <si>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</si>
  <si>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</si>
  <si>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</si>
  <si>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</si>
  <si>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</si>
  <si>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</si>
  <si>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</si>
  <si>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</si>
  <si>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</si>
  <si>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</si>
  <si>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</si>
  <si>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</si>
  <si>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</si>
  <si>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</si>
  <si>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</si>
  <si>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</si>
  <si>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</si>
  <si>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</si>
  <si>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</si>
  <si>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</si>
  <si>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</si>
  <si>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</si>
  <si>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</si>
  <si>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</si>
  <si>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</si>
  <si>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</si>
  <si>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</si>
  <si>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</si>
  <si>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</si>
  <si>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</si>
  <si>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</si>
  <si>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</si>
  <si>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</si>
  <si>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</si>
  <si>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</si>
  <si>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</si>
  <si>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</si>
  <si>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</si>
  <si>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</si>
  <si>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</si>
  <si>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</si>
  <si>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</si>
  <si>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</si>
  <si>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</si>
  <si>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</si>
  <si>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</si>
  <si>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</si>
  <si>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</si>
  <si>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</si>
  <si>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</si>
  <si>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</si>
  <si>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</si>
  <si>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</si>
  <si>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</si>
  <si>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</si>
  <si>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</si>
  <si>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</si>
  <si>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</si>
  <si>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</si>
  <si>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</si>
  <si>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</si>
  <si>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</si>
  <si>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</si>
  <si>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</si>
  <si>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</si>
  <si>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</si>
  <si>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</si>
  <si>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</si>
  <si>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</si>
  <si>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</si>
  <si>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</si>
  <si>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</si>
  <si>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</si>
  <si>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</si>
  <si>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</si>
  <si>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</si>
  <si>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</si>
  <si>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</si>
  <si>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</si>
  <si>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</si>
  <si>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</si>
  <si>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</si>
  <si>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</si>
  <si>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</si>
  <si>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</si>
  <si>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</si>
  <si>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</si>
  <si>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</si>
  <si>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</si>
  <si>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</si>
  <si>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</si>
  <si>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</si>
  <si>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</si>
  <si>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</si>
  <si>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</si>
  <si>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</si>
  <si>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</si>
  <si>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</si>
  <si>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</si>
  <si>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</si>
  <si>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</si>
  <si>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</si>
  <si>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</si>
  <si>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</si>
  <si>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</si>
  <si>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</si>
  <si>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</si>
  <si>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</si>
  <si>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</si>
  <si>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</si>
  <si>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</si>
  <si>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</si>
  <si>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</si>
  <si>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</si>
  <si>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</si>
  <si>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</si>
  <si>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</si>
  <si>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</si>
  <si>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</si>
  <si>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</si>
  <si>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</si>
  <si>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</si>
  <si>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</si>
  <si>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</si>
  <si>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</si>
  <si>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</si>
  <si>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</si>
  <si>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</si>
  <si>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</si>
  <si>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</si>
  <si>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</si>
  <si>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</si>
  <si>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</si>
  <si>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</si>
  <si>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</si>
  <si>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</si>
  <si>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</si>
  <si>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</si>
  <si>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</si>
  <si>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</si>
  <si>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</si>
  <si>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</si>
  <si>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</si>
  <si>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</si>
  <si>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</si>
  <si>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</si>
  <si>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</si>
  <si>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</si>
  <si>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</si>
  <si>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</si>
  <si>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</si>
  <si>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</si>
  <si>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</si>
  <si>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</si>
  <si>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</si>
  <si>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</si>
  <si>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</si>
  <si>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</si>
  <si>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</si>
  <si>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</si>
  <si>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</si>
  <si>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</si>
  <si>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</si>
  <si>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</si>
  <si>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</si>
  <si>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</si>
  <si>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</si>
  <si>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</si>
  <si>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</si>
  <si>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</si>
  <si>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</si>
  <si>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</si>
  <si>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</si>
  <si>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</si>
  <si>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</si>
  <si>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</si>
  <si>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</si>
  <si>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</si>
  <si>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</si>
  <si>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</si>
  <si>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</si>
  <si>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</si>
  <si>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</si>
  <si>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</si>
  <si>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</si>
  <si>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</si>
  <si>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</si>
  <si>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</si>
  <si>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</si>
  <si>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</si>
  <si>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</si>
  <si>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</si>
  <si>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</si>
  <si>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</si>
  <si>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</si>
  <si>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</si>
  <si>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</si>
  <si>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</si>
  <si>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</si>
  <si>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</si>
  <si>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</si>
  <si>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</si>
  <si>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</si>
  <si>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</si>
  <si>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</si>
  <si>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</si>
  <si>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</si>
  <si>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</si>
  <si>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</si>
  <si>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</si>
  <si>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</si>
  <si>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</si>
  <si>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</si>
  <si>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</si>
  <si>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</si>
  <si>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</si>
  <si>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</si>
  <si>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</si>
  <si>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</si>
  <si>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</si>
  <si>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</si>
  <si>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</si>
  <si>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</si>
  <si>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</si>
  <si>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</si>
  <si>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</si>
  <si>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</si>
  <si>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</si>
  <si>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</si>
  <si>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</si>
  <si>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</si>
  <si>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</si>
  <si>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</si>
  <si>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</si>
  <si>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</si>
  <si>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</si>
  <si>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</si>
  <si>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</si>
  <si>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</si>
  <si>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</si>
  <si>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</si>
  <si>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</si>
  <si>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</si>
  <si>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</si>
  <si>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</si>
  <si>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</si>
  <si>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</si>
  <si>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</si>
  <si>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</si>
  <si>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</si>
  <si>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</si>
  <si>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</si>
  <si>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</si>
  <si>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</si>
  <si>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</si>
  <si>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</si>
  <si>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</si>
  <si>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</si>
  <si>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</si>
  <si>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</si>
  <si>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</si>
  <si>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</si>
  <si>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</si>
  <si>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</si>
  <si>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</si>
  <si>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</si>
  <si>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</si>
  <si>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</si>
  <si>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</si>
  <si>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</si>
  <si>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</si>
  <si>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</si>
  <si>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</si>
  <si>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</si>
  <si>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</si>
  <si>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</si>
  <si>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</si>
  <si>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</si>
  <si>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</si>
  <si>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</si>
  <si>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</si>
  <si>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</si>
  <si>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</si>
  <si>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</si>
  <si>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</si>
  <si>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</si>
  <si>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</si>
  <si>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</si>
  <si>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</si>
  <si>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</si>
  <si>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</si>
  <si>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</si>
  <si>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</si>
  <si>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</si>
  <si>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</si>
  <si>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</si>
  <si>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</si>
  <si>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</si>
  <si>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</si>
  <si>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</si>
  <si>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</si>
  <si>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</si>
  <si>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</si>
  <si>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</si>
  <si>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</si>
  <si>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</si>
  <si>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</si>
  <si>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</si>
  <si>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</si>
  <si>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</si>
  <si>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</si>
  <si>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</si>
  <si>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</si>
  <si>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</si>
  <si>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</si>
  <si>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</si>
  <si>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</si>
  <si>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</si>
  <si>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</si>
  <si>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</si>
  <si>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</si>
  <si>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</si>
  <si>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</si>
  <si>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</si>
  <si>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</si>
  <si>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</si>
  <si>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</si>
  <si>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</si>
  <si>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</si>
  <si>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</si>
  <si>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</si>
  <si>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</si>
  <si>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</si>
  <si>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</si>
  <si>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</si>
  <si>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</si>
  <si>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</si>
  <si>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</si>
  <si>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</si>
  <si>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</si>
  <si>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</si>
  <si>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</si>
  <si>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</si>
  <si>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</si>
  <si>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</si>
  <si>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</si>
  <si>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</si>
  <si>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</si>
  <si>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</si>
  <si>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</si>
  <si>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</si>
  <si>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</si>
  <si>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</si>
  <si>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</si>
  <si>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</si>
  <si>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</si>
  <si>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</si>
  <si>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</si>
  <si>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</si>
  <si>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</si>
  <si>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</si>
  <si>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</si>
  <si>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</si>
  <si>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</si>
  <si>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</si>
  <si>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</si>
  <si>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</si>
  <si>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</si>
  <si>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</si>
  <si>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</si>
  <si>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</si>
  <si>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</si>
  <si>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</si>
  <si>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</si>
  <si>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</si>
  <si>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</si>
  <si>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</si>
  <si>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</si>
  <si>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</si>
  <si>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</si>
  <si>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</si>
  <si>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</si>
  <si>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</si>
  <si>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</si>
  <si>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</si>
  <si>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</si>
  <si>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</si>
  <si>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</si>
  <si>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</si>
  <si>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</si>
  <si>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</si>
  <si>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</si>
  <si>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</si>
  <si>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</si>
  <si>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</si>
  <si>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</si>
  <si>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</si>
  <si>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</si>
  <si>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</si>
  <si>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</si>
  <si>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</si>
  <si>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</si>
  <si>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</si>
  <si>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</si>
  <si>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</si>
  <si>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</si>
  <si>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</si>
  <si>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</si>
  <si>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</si>
  <si>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</si>
  <si>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</si>
  <si>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</si>
  <si>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</si>
  <si>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</si>
  <si>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</si>
  <si>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</si>
  <si>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</si>
  <si>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</si>
  <si>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</si>
  <si>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</si>
  <si>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</si>
  <si>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</si>
  <si>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</si>
  <si>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</si>
  <si>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</si>
  <si>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</si>
  <si>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</si>
  <si>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</si>
  <si>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</si>
  <si>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</si>
  <si>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</si>
  <si>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</si>
  <si>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</si>
  <si>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</si>
  <si>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</si>
  <si>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</si>
  <si>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</si>
  <si>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</si>
  <si>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</si>
  <si>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</si>
  <si>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</si>
  <si>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</si>
  <si>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</si>
  <si>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</si>
  <si>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</si>
  <si>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</si>
  <si>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</si>
  <si>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</si>
  <si>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</si>
  <si>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</si>
  <si>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</si>
  <si>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</si>
  <si>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</si>
  <si>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</si>
  <si>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</si>
  <si>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</si>
  <si>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</si>
  <si>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</si>
  <si>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</si>
  <si>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</si>
  <si>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</si>
  <si>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</si>
  <si>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</si>
  <si>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</si>
  <si>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</si>
  <si>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</si>
  <si>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</si>
  <si>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</si>
  <si>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</si>
  <si>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</si>
  <si>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</si>
  <si>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</si>
  <si>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</si>
  <si>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</si>
  <si>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</si>
  <si>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</si>
  <si>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</si>
  <si>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</si>
  <si>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</si>
  <si>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</si>
  <si>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</si>
  <si>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</si>
  <si>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</si>
  <si>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</si>
  <si>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</si>
  <si>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</si>
  <si>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</si>
  <si>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</si>
  <si>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</si>
  <si>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</si>
  <si>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</si>
  <si>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</si>
  <si>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</si>
  <si>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</si>
  <si>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</si>
  <si>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</si>
  <si>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</si>
  <si>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</si>
  <si>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</si>
  <si>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</si>
  <si>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</si>
  <si>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</si>
  <si>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</si>
  <si>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</si>
  <si>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</si>
  <si>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</si>
  <si>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</si>
  <si>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</si>
  <si>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</si>
  <si>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</si>
  <si>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</si>
  <si>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</si>
  <si>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</si>
  <si>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</si>
  <si>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</si>
  <si>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</si>
  <si>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</si>
  <si>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</si>
  <si>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</si>
  <si>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</si>
  <si>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</si>
  <si>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</si>
  <si>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</si>
  <si>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</si>
  <si>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</si>
  <si>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</si>
  <si>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</si>
  <si>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</si>
  <si>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</si>
  <si>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</si>
  <si>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</si>
  <si>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</si>
  <si>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</si>
  <si>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</si>
  <si>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</si>
  <si>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</si>
  <si>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</si>
  <si>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</si>
  <si>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</si>
  <si>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</si>
  <si>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</si>
  <si>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</si>
  <si>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</si>
  <si>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</si>
  <si>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</si>
  <si>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</si>
  <si>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</si>
  <si>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</si>
  <si>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</si>
  <si>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</si>
  <si>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</si>
  <si>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</si>
  <si>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</si>
  <si>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</si>
  <si>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</si>
  <si>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</si>
  <si>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</si>
  <si>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</si>
  <si>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</si>
  <si>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</si>
  <si>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</si>
  <si>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</si>
  <si>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</si>
  <si>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</si>
  <si>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</si>
  <si>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</si>
  <si>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</si>
  <si>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</si>
  <si>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</si>
  <si>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</si>
  <si>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</si>
  <si>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</si>
  <si>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</si>
  <si>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</si>
  <si>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</si>
  <si>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</si>
  <si>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</si>
  <si>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</si>
  <si>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</si>
  <si>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</si>
  <si>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</si>
  <si>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</si>
  <si>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</si>
  <si>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</si>
  <si>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</si>
  <si>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</si>
  <si>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</si>
  <si>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</si>
  <si>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</si>
  <si>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</si>
  <si>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</si>
  <si>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</si>
  <si>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</si>
  <si>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</si>
  <si>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</si>
  <si>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</si>
  <si>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</si>
  <si>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</si>
  <si>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</si>
  <si>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</si>
  <si>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</si>
  <si>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</si>
  <si>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</si>
  <si>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</si>
  <si>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</si>
  <si>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</si>
  <si>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</si>
  <si>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</si>
  <si>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</si>
  <si>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</si>
  <si>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</si>
  <si>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</si>
  <si>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</si>
  <si>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</si>
  <si>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</si>
  <si>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</si>
  <si>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</si>
  <si>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</si>
  <si>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</si>
  <si>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</si>
  <si>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</si>
  <si>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</si>
  <si>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</si>
  <si>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</si>
  <si>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</si>
  <si>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</si>
  <si>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</si>
  <si>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</si>
  <si>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</si>
  <si>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</si>
  <si>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</si>
  <si>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</si>
  <si>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</si>
  <si>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</si>
  <si>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</si>
  <si>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</si>
  <si>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</si>
  <si>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</si>
  <si>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</si>
  <si>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</si>
  <si>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</si>
  <si>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</si>
  <si>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</si>
  <si>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</si>
  <si>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</si>
  <si>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</si>
  <si>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</si>
  <si>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</si>
  <si>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</si>
  <si>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</si>
  <si>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</si>
  <si>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</si>
  <si>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</si>
  <si>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</si>
  <si>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</si>
  <si>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</si>
  <si>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</si>
  <si>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</si>
  <si>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</si>
  <si>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</si>
  <si>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</si>
  <si>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</si>
  <si>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</si>
  <si>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</si>
  <si>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</si>
  <si>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</si>
  <si>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</si>
  <si>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</si>
  <si>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</si>
  <si>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</si>
  <si>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</si>
  <si>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</si>
  <si>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</si>
  <si>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</si>
  <si>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</si>
  <si>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</si>
  <si>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</si>
  <si>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</si>
  <si>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</si>
  <si>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</si>
  <si>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</si>
  <si>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</si>
  <si>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</si>
  <si>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</si>
  <si>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</si>
  <si>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</si>
  <si>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</si>
  <si>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</si>
  <si>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</si>
  <si>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</si>
  <si>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</si>
  <si>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</si>
  <si>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</si>
  <si>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</si>
  <si>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</si>
  <si>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</si>
  <si>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</si>
  <si>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</si>
  <si>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</si>
  <si>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</si>
  <si>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</si>
  <si>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</si>
  <si>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</si>
  <si>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</si>
  <si>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</si>
  <si>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</si>
  <si>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</si>
  <si>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</si>
  <si>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</si>
  <si>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</si>
  <si>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</si>
  <si>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</si>
  <si>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</si>
  <si>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</si>
  <si>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</si>
  <si>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</si>
  <si>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</si>
  <si>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</si>
  <si>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</si>
  <si>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</si>
  <si>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</si>
  <si>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</si>
  <si>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</si>
  <si>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</si>
  <si>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</si>
  <si>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</si>
  <si>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</si>
  <si>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</si>
  <si>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</si>
  <si>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</si>
  <si>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</si>
  <si>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</si>
  <si>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</si>
  <si>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</si>
  <si>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</si>
  <si>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</si>
  <si>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</si>
  <si>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</si>
  <si>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</si>
  <si>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</si>
  <si>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</si>
  <si>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</si>
  <si>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</si>
  <si>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</si>
  <si>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</si>
  <si>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</si>
  <si>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</si>
  <si>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</si>
  <si>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</si>
  <si>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</si>
  <si>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</si>
  <si>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</si>
  <si>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</si>
  <si>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</si>
  <si>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</si>
  <si>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</si>
  <si>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</si>
  <si>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</si>
  <si>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</si>
  <si>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</si>
  <si>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</si>
  <si>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</si>
  <si>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</si>
  <si>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</si>
  <si>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</si>
  <si>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</si>
  <si>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</si>
  <si>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</si>
  <si>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</si>
  <si>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</si>
  <si>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</si>
  <si>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</si>
  <si>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</si>
  <si>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</si>
  <si>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</si>
  <si>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</si>
  <si>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</si>
  <si>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</si>
  <si>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</si>
  <si>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</si>
  <si>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</si>
  <si>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</si>
  <si>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</si>
  <si>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</si>
  <si>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</si>
  <si>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</si>
  <si>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</si>
  <si>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</si>
  <si>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</si>
  <si>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</si>
  <si>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</si>
  <si>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</si>
  <si>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</si>
  <si>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</si>
  <si>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</si>
  <si>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</si>
  <si>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</si>
  <si>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</si>
  <si>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</si>
  <si>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</si>
  <si>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</si>
  <si>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</si>
  <si>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</si>
  <si>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</si>
  <si>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</si>
  <si>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</si>
  <si>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</si>
  <si>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</si>
  <si>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</si>
  <si>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</si>
  <si>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</si>
  <si>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</si>
  <si>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</si>
  <si>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</si>
  <si>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</si>
  <si>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</si>
  <si>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</si>
  <si>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</si>
  <si>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</si>
  <si>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</si>
  <si>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</si>
  <si>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</si>
  <si>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</si>
  <si>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</si>
  <si>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</si>
  <si>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</si>
  <si>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</si>
  <si>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</si>
  <si>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</si>
  <si>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</si>
  <si>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</si>
  <si>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</si>
  <si>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</si>
  <si>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</si>
  <si>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</si>
  <si>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</si>
  <si>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</si>
  <si>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</si>
  <si>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</si>
  <si>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</si>
  <si>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</si>
  <si>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</si>
  <si>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</si>
  <si>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</si>
  <si>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</si>
  <si>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</si>
  <si>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</si>
  <si>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</si>
  <si>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</si>
  <si>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</si>
  <si>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</si>
  <si>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</si>
  <si>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</si>
  <si>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</si>
  <si>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</si>
  <si>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</si>
  <si>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</si>
  <si>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</si>
  <si>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</si>
  <si>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</si>
  <si>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</si>
  <si>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</si>
  <si>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</si>
  <si>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</si>
  <si>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</si>
  <si>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</si>
  <si>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</si>
  <si>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</si>
  <si>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</si>
  <si>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</si>
  <si>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</si>
  <si>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</si>
  <si>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</si>
  <si>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</si>
  <si>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</si>
  <si>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</si>
  <si>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</si>
  <si>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</si>
  <si>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</si>
  <si>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</si>
  <si>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</si>
  <si>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</si>
  <si>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</si>
  <si>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</si>
  <si>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</si>
  <si>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</si>
  <si>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</si>
  <si>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</si>
  <si>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</si>
  <si>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</si>
  <si>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</si>
  <si>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</si>
  <si>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</si>
  <si>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</si>
  <si>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</si>
  <si>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</si>
  <si>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</si>
  <si>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</si>
  <si>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</si>
  <si>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</si>
  <si>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</si>
  <si>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</si>
  <si>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</si>
  <si>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</si>
  <si>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</si>
  <si>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</si>
  <si>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</si>
  <si>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</si>
  <si>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</si>
  <si>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</si>
  <si>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</si>
  <si>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</si>
  <si>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</si>
  <si>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</si>
  <si>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</si>
  <si>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</si>
  <si>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</si>
  <si>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</si>
  <si>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</si>
  <si>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</si>
  <si>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</si>
  <si>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</si>
  <si>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</si>
  <si>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</si>
  <si>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</si>
  <si>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</si>
  <si>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</si>
  <si>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</si>
  <si>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</si>
  <si>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</si>
  <si>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</si>
  <si>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</si>
  <si>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</si>
  <si>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</si>
  <si>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</si>
  <si>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</si>
  <si>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</si>
  <si>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</si>
  <si>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</si>
  <si>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</si>
  <si>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</si>
  <si>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</si>
  <si>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</si>
  <si>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</si>
  <si>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</si>
  <si>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</si>
  <si>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</si>
  <si>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</si>
  <si>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</si>
  <si>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</si>
  <si>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</si>
  <si>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</si>
  <si>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</si>
  <si>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</si>
  <si>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</si>
  <si>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</si>
  <si>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</si>
  <si>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</si>
  <si>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</si>
  <si>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</si>
  <si>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</si>
  <si>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</si>
  <si>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</si>
  <si>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</si>
  <si>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</si>
  <si>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</si>
  <si>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</si>
  <si>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</si>
  <si>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</si>
  <si>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</si>
  <si>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</si>
  <si>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</si>
  <si>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</si>
  <si>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</si>
  <si>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</si>
  <si>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</si>
  <si>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</si>
  <si>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</si>
  <si>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</si>
  <si>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</si>
  <si>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</si>
  <si>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</si>
  <si>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</si>
  <si>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</si>
  <si>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</si>
  <si>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</si>
  <si>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</si>
  <si>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</si>
  <si>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</si>
  <si>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</si>
  <si>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</si>
  <si>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</si>
  <si>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</si>
  <si>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</si>
  <si>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</si>
  <si>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</si>
  <si>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</si>
  <si>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</si>
  <si>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</si>
  <si>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</si>
  <si>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</si>
  <si>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</si>
  <si>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</si>
  <si>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</si>
  <si>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</si>
  <si>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</si>
  <si>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</si>
  <si>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</si>
  <si>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</si>
  <si>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</si>
  <si>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</si>
  <si>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</si>
  <si>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</si>
  <si>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</si>
  <si>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</si>
  <si>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</si>
  <si>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</si>
  <si>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</si>
  <si>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</si>
  <si>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</si>
  <si>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</si>
  <si>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</si>
  <si>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</si>
  <si>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</si>
  <si>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</si>
  <si>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</si>
  <si>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</si>
  <si>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</si>
  <si>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</si>
  <si>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</si>
  <si>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</si>
  <si>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</si>
  <si>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</si>
  <si>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</si>
  <si>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</si>
  <si>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</si>
  <si>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</si>
  <si>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</si>
  <si>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</si>
  <si>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</si>
  <si>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</si>
  <si>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</si>
  <si>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</si>
  <si>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</si>
  <si>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</si>
  <si>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</si>
  <si>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</si>
  <si>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</si>
  <si>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</si>
  <si>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</si>
  <si>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</si>
  <si>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</si>
  <si>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</si>
  <si>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</si>
  <si>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</si>
  <si>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</si>
  <si>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</si>
  <si>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</si>
  <si>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</si>
  <si>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</si>
  <si>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</si>
  <si>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</si>
  <si>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</si>
  <si>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</si>
  <si>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</si>
  <si>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</si>
  <si>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</si>
  <si>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</si>
  <si>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</si>
  <si>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</si>
  <si>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</si>
  <si>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</si>
  <si>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</si>
  <si>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</si>
  <si>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</si>
  <si>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</si>
  <si>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</si>
  <si>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</si>
  <si>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</si>
  <si>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</si>
  <si>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</si>
  <si>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</si>
  <si>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</si>
  <si>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</si>
  <si>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</si>
  <si>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</si>
  <si>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</si>
  <si>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</si>
  <si>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</si>
  <si>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</si>
  <si>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</si>
  <si>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</si>
  <si>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</si>
  <si>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</si>
  <si>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</si>
  <si>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</si>
  <si>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</si>
  <si>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</si>
  <si>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</si>
  <si>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</si>
  <si>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</si>
  <si>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</si>
  <si>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</si>
  <si>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</si>
  <si>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</si>
  <si>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</si>
  <si>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</si>
  <si>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</si>
  <si>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</si>
  <si>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</si>
  <si>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</si>
  <si>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</si>
  <si>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</si>
  <si>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</si>
  <si>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</si>
  <si>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</si>
  <si>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</si>
  <si>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</si>
  <si>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</si>
  <si>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</si>
  <si>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</si>
  <si>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</si>
  <si>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</si>
  <si>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</si>
  <si>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</si>
  <si>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</si>
  <si>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</si>
  <si>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</si>
  <si>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</si>
  <si>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</si>
  <si>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</si>
  <si>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</si>
  <si>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</si>
  <si>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</si>
  <si>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</si>
  <si>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</si>
  <si>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</si>
  <si>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</si>
  <si>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</si>
  <si>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</si>
  <si>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</si>
  <si>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</si>
  <si>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</si>
  <si>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</si>
  <si>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</si>
  <si>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</si>
  <si>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</si>
  <si>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</si>
  <si>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</si>
  <si>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</si>
  <si>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</si>
  <si>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</si>
  <si>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</si>
  <si>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</si>
  <si>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</si>
  <si>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</si>
  <si>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</si>
  <si>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</si>
  <si>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</si>
  <si>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</si>
  <si>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</si>
  <si>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</si>
  <si>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</si>
  <si>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</si>
  <si>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</si>
  <si>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</si>
  <si>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</si>
  <si>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</si>
  <si>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</si>
  <si>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</si>
  <si>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</si>
  <si>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</si>
  <si>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</si>
  <si>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</si>
  <si>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</si>
  <si>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</si>
  <si>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</si>
  <si>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</si>
  <si>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</si>
  <si>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</si>
  <si>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</si>
  <si>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</si>
  <si>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</si>
  <si>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</si>
  <si>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</si>
  <si>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</si>
  <si>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</si>
  <si>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</si>
  <si>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</si>
  <si>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</si>
  <si>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</si>
  <si>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</si>
  <si>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</si>
  <si>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</si>
  <si>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</si>
  <si>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</si>
  <si>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</si>
  <si>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</si>
  <si>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</si>
  <si>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</si>
  <si>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</si>
  <si>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</si>
  <si>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</si>
  <si>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</si>
  <si>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</si>
  <si>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</si>
  <si>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</si>
  <si>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</si>
  <si>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</si>
  <si>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</si>
  <si>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</si>
  <si>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</si>
  <si>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</si>
  <si>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</si>
  <si>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</si>
  <si>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</si>
  <si>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</si>
  <si>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</si>
  <si>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</si>
  <si>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</si>
  <si>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</si>
  <si>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</si>
  <si>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</si>
  <si>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</si>
  <si>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</si>
  <si>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</si>
  <si>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</si>
  <si>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</si>
  <si>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</si>
  <si>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</si>
  <si>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</si>
  <si>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</si>
  <si>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</si>
  <si>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</si>
  <si>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</si>
  <si>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</si>
  <si>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</si>
  <si>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</si>
  <si>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</si>
  <si>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</si>
  <si>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</si>
  <si>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</si>
  <si>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</si>
  <si>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</si>
  <si>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</si>
  <si>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</si>
  <si>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</si>
  <si>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</si>
  <si>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</si>
  <si>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</si>
  <si>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</si>
  <si>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</si>
  <si>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</si>
  <si>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</si>
  <si>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</si>
  <si>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</si>
  <si>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</si>
  <si>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</si>
  <si>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</si>
  <si>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</si>
  <si>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</si>
  <si>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</si>
  <si>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</si>
  <si>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</si>
  <si>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</si>
  <si>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</si>
  <si>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</si>
  <si>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</si>
  <si>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</si>
  <si>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</si>
  <si>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</si>
  <si>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</si>
  <si>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</si>
  <si>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</si>
  <si>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</si>
  <si>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</si>
  <si>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</si>
  <si>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</si>
  <si>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</si>
  <si>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</si>
  <si>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</si>
  <si>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</si>
  <si>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</si>
  <si>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</si>
  <si>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</si>
  <si>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</si>
  <si>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</si>
  <si>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</si>
  <si>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</si>
  <si>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</si>
  <si>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</si>
  <si>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</si>
  <si>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</si>
  <si>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</si>
  <si>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</si>
  <si>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</si>
  <si>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</si>
  <si>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</si>
  <si>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</si>
  <si>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</si>
  <si>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</si>
  <si>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</si>
  <si>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</si>
  <si>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</si>
  <si>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</si>
  <si>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</si>
  <si>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</si>
  <si>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</si>
  <si>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</si>
  <si>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</si>
  <si>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</si>
  <si>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</si>
  <si>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</si>
  <si>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</si>
  <si>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</si>
  <si>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</si>
  <si>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</si>
  <si>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</si>
  <si>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</si>
  <si>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</si>
  <si>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</si>
  <si>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</si>
  <si>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</si>
  <si>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</si>
  <si>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</si>
  <si>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</si>
  <si>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</si>
  <si>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</si>
  <si>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</si>
  <si>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</si>
  <si>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</si>
  <si>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</si>
  <si>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</si>
  <si>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</si>
  <si>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</si>
  <si>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</si>
  <si>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</si>
  <si>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</si>
  <si>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</si>
  <si>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</si>
  <si>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</si>
  <si>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</si>
  <si>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</si>
  <si>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</si>
  <si>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</si>
  <si>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</si>
  <si>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</si>
  <si>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</si>
  <si>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</si>
  <si>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</si>
  <si>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</si>
  <si>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</si>
  <si>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</si>
  <si>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</si>
  <si>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</si>
  <si>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</si>
  <si>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</si>
  <si>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</si>
  <si>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</si>
  <si>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</si>
  <si>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</si>
  <si>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</si>
  <si>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</si>
  <si>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</si>
  <si>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</si>
  <si>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</si>
  <si>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</si>
  <si>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</si>
  <si>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</si>
  <si>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</si>
  <si>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</si>
  <si>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</si>
  <si>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</si>
  <si>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</si>
  <si>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</si>
  <si>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</si>
  <si>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</si>
  <si>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</si>
  <si>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</si>
  <si>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</si>
  <si>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</si>
  <si>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</si>
  <si>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</si>
  <si>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</si>
  <si>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</si>
  <si>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</si>
  <si>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</si>
  <si>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</si>
  <si>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</si>
  <si>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</si>
  <si>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</si>
  <si>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</si>
  <si>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</si>
  <si>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</si>
  <si>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</si>
  <si>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</si>
  <si>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</si>
  <si>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</si>
  <si>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</si>
  <si>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</si>
  <si>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</si>
  <si>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</si>
  <si>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</si>
  <si>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</si>
  <si>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</si>
  <si>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</si>
  <si>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</si>
  <si>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</si>
  <si>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</si>
  <si>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</si>
  <si>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</si>
  <si>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</si>
  <si>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</si>
  <si>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</si>
  <si>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</si>
  <si>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</si>
  <si>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</si>
  <si>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</si>
  <si>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</si>
  <si>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</si>
  <si>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</si>
  <si>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</si>
  <si>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</si>
  <si>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</si>
  <si>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</si>
  <si>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</si>
  <si>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</si>
  <si>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</si>
  <si>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</si>
  <si>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</si>
  <si>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</si>
  <si>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</si>
  <si>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</si>
  <si>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</si>
  <si>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</si>
  <si>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</si>
  <si>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</si>
  <si>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</si>
  <si>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</si>
  <si>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</si>
  <si>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</si>
  <si>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</si>
  <si>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</si>
  <si>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</si>
  <si>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</si>
  <si>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</si>
  <si>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</si>
  <si>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</si>
  <si>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</si>
  <si>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</si>
  <si>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</si>
  <si>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</si>
  <si>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</si>
  <si>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</si>
  <si>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</si>
  <si>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</si>
  <si>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</si>
  <si>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</si>
  <si>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</si>
  <si>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</si>
  <si>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</si>
  <si>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</si>
  <si>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</si>
  <si>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</si>
  <si>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</si>
  <si>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</si>
  <si>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</si>
  <si>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</si>
  <si>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</si>
  <si>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</si>
  <si>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</si>
  <si>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</si>
  <si>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</si>
  <si>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</si>
  <si>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</si>
  <si>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</si>
  <si>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</si>
  <si>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</si>
  <si>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</si>
  <si>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</si>
  <si>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</si>
  <si>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</si>
  <si>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</si>
  <si>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</si>
  <si>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</si>
  <si>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</si>
  <si>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</si>
  <si>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</si>
  <si>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</si>
  <si>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</si>
  <si>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</si>
  <si>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</si>
  <si>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</si>
  <si>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</si>
  <si>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</si>
  <si>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</si>
  <si>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</si>
  <si>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</si>
  <si>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</si>
  <si>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</si>
  <si>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</si>
  <si>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</si>
  <si>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</si>
  <si>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</si>
  <si>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</si>
  <si>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</si>
  <si>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</si>
  <si>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</si>
  <si>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</si>
  <si>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</si>
  <si>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</si>
  <si>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</si>
  <si>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</si>
  <si>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</si>
  <si>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</si>
  <si>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</si>
  <si>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</si>
  <si>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</si>
  <si>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</si>
  <si>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</si>
  <si>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</si>
  <si>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</si>
  <si>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</si>
  <si>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</si>
  <si>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</si>
  <si>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</si>
  <si>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</si>
  <si>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</si>
  <si>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</si>
  <si>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</si>
  <si>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</si>
  <si>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</si>
  <si>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</si>
  <si>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</si>
  <si>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</si>
  <si>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</si>
  <si>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</si>
  <si>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</si>
  <si>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</si>
  <si>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</si>
  <si>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</si>
  <si>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</si>
  <si>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</si>
  <si>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</si>
  <si>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</si>
  <si>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</si>
  <si>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</si>
  <si>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</si>
  <si>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</si>
  <si>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</si>
  <si>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</si>
  <si>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</si>
  <si>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</si>
  <si>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</si>
  <si>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</si>
  <si>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</si>
  <si>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</si>
  <si>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</si>
  <si>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</si>
  <si>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</si>
  <si>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</si>
  <si>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</si>
  <si>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</si>
  <si>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</si>
  <si>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</si>
  <si>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</si>
  <si>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</si>
  <si>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</si>
  <si>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</si>
  <si>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</si>
  <si>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</si>
  <si>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</si>
  <si>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</si>
  <si>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</si>
  <si>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</si>
  <si>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</si>
  <si>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</si>
  <si>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</si>
  <si>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</si>
  <si>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</si>
  <si>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</si>
  <si>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</si>
  <si>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</si>
  <si>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</si>
  <si>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</si>
  <si>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</si>
  <si>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</si>
  <si>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</si>
  <si>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</si>
  <si>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</si>
  <si>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</si>
  <si>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</si>
  <si>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</si>
  <si>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</si>
  <si>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</si>
  <si>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</si>
  <si>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</si>
  <si>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</si>
  <si>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</si>
  <si>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</si>
  <si>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</si>
  <si>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</si>
  <si>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</si>
  <si>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</si>
  <si>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</si>
  <si>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</si>
  <si>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</si>
  <si>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</si>
  <si>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</si>
  <si>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</si>
  <si>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</si>
  <si>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</si>
  <si>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</si>
  <si>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</si>
  <si>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</si>
  <si>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</si>
  <si>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</si>
  <si>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</si>
  <si>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</si>
  <si>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</si>
  <si>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</si>
  <si>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</si>
  <si>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</si>
  <si>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</si>
  <si>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</si>
  <si>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</si>
  <si>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</si>
  <si>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</si>
  <si>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</si>
  <si>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</si>
  <si>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</si>
  <si>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</si>
  <si>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</si>
  <si>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</si>
  <si>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</si>
  <si>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</si>
  <si>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</si>
  <si>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</si>
  <si>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</si>
  <si>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</si>
  <si>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</si>
  <si>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</si>
  <si>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</si>
  <si>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</si>
  <si>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</si>
  <si>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</si>
  <si>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</si>
  <si>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</si>
  <si>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</si>
  <si>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</si>
  <si>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</si>
  <si>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</si>
  <si>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</si>
  <si>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</si>
  <si>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</si>
  <si>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</si>
  <si>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</si>
  <si>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</si>
  <si>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</si>
  <si>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</si>
  <si>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</si>
  <si>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</si>
  <si>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</si>
  <si>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</si>
  <si>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</si>
  <si>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</si>
  <si>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</si>
  <si>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</si>
  <si>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</si>
  <si>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</si>
  <si>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</si>
  <si>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</si>
  <si>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</si>
  <si>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</si>
  <si>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</si>
  <si>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</si>
  <si>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</si>
  <si>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</si>
  <si>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</si>
  <si>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</si>
  <si>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</si>
  <si>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</si>
  <si>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</si>
  <si>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</si>
  <si>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</si>
  <si>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</si>
  <si>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</si>
  <si>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</si>
  <si>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</si>
  <si>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</si>
  <si>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</si>
  <si>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</si>
  <si>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</si>
  <si>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</si>
  <si>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</si>
  <si>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</si>
  <si>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</si>
  <si>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</si>
  <si>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</si>
  <si>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</si>
  <si>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</si>
  <si>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</si>
  <si>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</si>
  <si>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</si>
  <si>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</si>
  <si>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</si>
  <si>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</si>
  <si>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</si>
  <si>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</si>
  <si>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</si>
  <si>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</si>
  <si>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</si>
  <si>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</si>
  <si>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</si>
  <si>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</si>
  <si>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</si>
  <si>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</si>
  <si>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</si>
  <si>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</si>
  <si>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</si>
  <si>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</si>
  <si>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</si>
  <si>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</si>
  <si>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</si>
  <si>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</si>
  <si>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</si>
  <si>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</si>
  <si>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</si>
  <si>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</si>
  <si>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</si>
  <si>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</si>
  <si>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</si>
  <si>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</si>
  <si>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</si>
  <si>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</si>
  <si>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</si>
  <si>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</si>
  <si>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</si>
  <si>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</si>
  <si>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</si>
  <si>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</si>
  <si>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</si>
  <si>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</si>
  <si>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</si>
  <si>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</si>
  <si>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</si>
  <si>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</si>
  <si>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</si>
  <si>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</si>
  <si>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</si>
  <si>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</si>
  <si>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</si>
  <si>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</si>
  <si>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</si>
  <si>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</si>
  <si>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</si>
  <si>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</si>
  <si>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</si>
  <si>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</si>
  <si>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</si>
  <si>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</si>
  <si>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</si>
  <si>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</si>
  <si>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</si>
  <si>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</si>
  <si>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</si>
  <si>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</si>
  <si>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</si>
  <si>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</si>
  <si>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</si>
  <si>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</si>
  <si>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</si>
  <si>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</si>
  <si>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</si>
  <si>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</si>
  <si>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</si>
  <si>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</si>
  <si>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</si>
  <si>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</si>
  <si>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</si>
  <si>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</si>
  <si>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</si>
  <si>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</si>
  <si>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</si>
  <si>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</si>
  <si>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</si>
  <si>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</si>
  <si>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</si>
  <si>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</si>
  <si>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</si>
  <si>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</si>
  <si>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</si>
  <si>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</si>
  <si>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</si>
  <si>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</si>
  <si>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</si>
  <si>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</si>
  <si>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</si>
  <si>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</si>
  <si>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</si>
  <si>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</si>
  <si>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</si>
  <si>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</si>
  <si>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</si>
  <si>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</si>
  <si>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</si>
  <si>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</si>
  <si>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</si>
  <si>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</si>
  <si>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</si>
  <si>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</si>
  <si>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</si>
  <si>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</si>
  <si>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</si>
  <si>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</si>
  <si>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</si>
  <si>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</si>
  <si>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</si>
  <si>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</si>
  <si>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</si>
  <si>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</si>
  <si>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</si>
  <si>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</si>
  <si>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</si>
  <si>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</si>
  <si>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</si>
  <si>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</si>
  <si>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</si>
  <si>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</si>
  <si>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</si>
  <si>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</si>
  <si>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</si>
  <si>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</si>
  <si>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</si>
  <si>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</si>
  <si>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</si>
  <si>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</si>
  <si>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</si>
  <si>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</si>
  <si>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</si>
  <si>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</si>
  <si>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</si>
  <si>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</si>
  <si>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</si>
  <si>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</si>
  <si>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</si>
  <si>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</si>
  <si>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</si>
  <si>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</si>
  <si>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</si>
  <si>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</si>
  <si>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</si>
  <si>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</si>
  <si>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</si>
  <si>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</si>
  <si>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</si>
  <si>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</si>
  <si>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</si>
  <si>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</si>
  <si>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</si>
  <si>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</si>
  <si>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</si>
  <si>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</si>
  <si>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</si>
  <si>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</si>
  <si>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</si>
  <si>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</si>
  <si>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</si>
  <si>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</si>
  <si>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</si>
  <si>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</si>
  <si>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</si>
  <si>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</si>
  <si>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</si>
  <si>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</si>
  <si>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</si>
  <si>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</si>
  <si>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</si>
  <si>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</si>
  <si>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</si>
  <si>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</si>
  <si>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</si>
  <si>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</si>
  <si>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</si>
  <si>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</si>
  <si>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</si>
  <si>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</si>
  <si>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</si>
  <si>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</si>
  <si>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</si>
  <si>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</si>
  <si>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</si>
  <si>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</si>
  <si>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</si>
  <si>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</si>
  <si>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</si>
  <si>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</si>
  <si>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</si>
  <si>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</si>
  <si>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</si>
  <si>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</si>
  <si>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</si>
  <si>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</si>
  <si>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</si>
  <si>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</si>
  <si>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</si>
  <si>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</si>
  <si>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</si>
  <si>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</si>
  <si>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</si>
  <si>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</si>
  <si>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</si>
  <si>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</si>
  <si>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</si>
  <si>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</si>
  <si>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</si>
  <si>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</si>
  <si>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</si>
  <si>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</si>
  <si>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</si>
  <si>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</si>
  <si>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</si>
  <si>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</si>
  <si>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</si>
  <si>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</si>
  <si>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</si>
  <si>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</si>
  <si>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</si>
  <si>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</si>
  <si>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</si>
  <si>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</si>
  <si>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</si>
  <si>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</si>
  <si>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</si>
  <si>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</si>
  <si>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</si>
  <si>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</si>
  <si>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</si>
  <si>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</si>
  <si>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</si>
  <si>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</si>
  <si>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</si>
  <si>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</si>
  <si>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</si>
  <si>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</si>
  <si>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</si>
  <si>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</si>
  <si>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</si>
  <si>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</si>
  <si>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</si>
  <si>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</si>
  <si>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</si>
  <si>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</si>
  <si>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</si>
  <si>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</si>
  <si>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</si>
  <si>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</si>
  <si>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</si>
  <si>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</si>
  <si>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</si>
  <si>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</si>
  <si>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</si>
  <si>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</si>
  <si>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</si>
  <si>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</si>
  <si>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</si>
  <si>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</si>
  <si>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</si>
  <si>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</si>
  <si>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</si>
  <si>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</si>
  <si>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</si>
  <si>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</si>
  <si>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</si>
  <si>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</si>
  <si>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</si>
  <si>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</si>
  <si>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</si>
  <si>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</si>
  <si>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</si>
  <si>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</si>
  <si>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</si>
  <si>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</si>
  <si>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</si>
  <si>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</si>
  <si>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</si>
  <si>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</si>
  <si>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</si>
  <si>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</si>
  <si>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</si>
  <si>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</si>
  <si>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</si>
  <si>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</si>
  <si>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</si>
  <si>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</si>
  <si>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</si>
  <si>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</si>
  <si>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</si>
  <si>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</si>
  <si>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</si>
  <si>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</si>
  <si>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</si>
  <si>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</si>
  <si>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</si>
  <si>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</si>
  <si>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</si>
  <si>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</si>
  <si>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</si>
  <si>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</si>
  <si>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</si>
  <si>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</si>
  <si>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</si>
  <si>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</si>
  <si>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</si>
  <si>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</si>
  <si>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</si>
  <si>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</si>
  <si>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</si>
  <si>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</si>
  <si>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</si>
  <si>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</si>
  <si>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</si>
  <si>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</si>
  <si>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</si>
  <si>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</si>
  <si>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</si>
  <si>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</si>
  <si>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</si>
  <si>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</si>
  <si>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</si>
  <si>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</si>
  <si>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</si>
  <si>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</si>
  <si>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</si>
  <si>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</si>
  <si>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</si>
  <si>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</si>
  <si>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</si>
  <si>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</si>
  <si>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</si>
  <si>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</si>
  <si>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</si>
  <si>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</si>
  <si>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</si>
  <si>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</si>
  <si>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</si>
  <si>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</si>
  <si>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</si>
  <si>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</si>
  <si>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</si>
  <si>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</si>
  <si>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</si>
  <si>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</si>
  <si>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</si>
  <si>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</si>
  <si>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</si>
  <si>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</si>
  <si>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</si>
  <si>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</si>
  <si>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</si>
  <si>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</si>
  <si>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</si>
  <si>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</si>
  <si>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</si>
  <si>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</si>
  <si>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</si>
  <si>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</si>
  <si>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</si>
  <si>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</si>
  <si>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</si>
  <si>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</si>
  <si>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</si>
  <si>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</si>
  <si>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</si>
  <si>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</si>
  <si>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</si>
  <si>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</si>
  <si>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</si>
  <si>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</si>
  <si>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</si>
  <si>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</si>
  <si>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</si>
  <si>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</si>
  <si>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</si>
  <si>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</si>
  <si>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</si>
  <si>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</si>
  <si>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</si>
  <si>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</si>
  <si>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</si>
  <si>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</si>
  <si>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</si>
  <si>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</si>
  <si>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</si>
  <si>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</si>
  <si>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</si>
  <si>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</si>
  <si>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</si>
  <si>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</si>
  <si>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</si>
  <si>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</si>
  <si>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</si>
  <si>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</si>
  <si>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</si>
  <si>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</si>
  <si>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</si>
  <si>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</si>
  <si>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</si>
  <si>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</si>
  <si>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</si>
  <si>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</si>
  <si>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</si>
  <si>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</si>
  <si>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</si>
  <si>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</si>
  <si>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</si>
  <si>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</si>
  <si>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</si>
  <si>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</si>
  <si>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</si>
  <si>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</si>
  <si>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</si>
  <si>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</si>
  <si>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</si>
  <si>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</si>
  <si>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</si>
  <si>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</si>
  <si>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</si>
  <si>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</si>
  <si>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</si>
  <si>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</si>
  <si>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</si>
  <si>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</si>
  <si>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</si>
  <si>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</si>
  <si>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</si>
  <si>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</si>
  <si>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</si>
  <si>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</si>
  <si>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</si>
  <si>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</si>
  <si>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</si>
  <si>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</si>
  <si>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</si>
  <si>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</si>
  <si>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</si>
  <si>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</si>
  <si>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</si>
  <si>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</si>
  <si>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</si>
  <si>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</si>
  <si>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</si>
  <si>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</si>
  <si>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</si>
  <si>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</si>
  <si>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</si>
  <si>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</si>
  <si>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</si>
  <si>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</si>
  <si>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</si>
  <si>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</si>
  <si>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</si>
  <si>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</si>
  <si>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</si>
  <si>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</si>
  <si>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</si>
  <si>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</si>
  <si>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</si>
  <si>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</si>
  <si>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</si>
  <si>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</si>
  <si>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</si>
  <si>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</si>
  <si>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</si>
  <si>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</si>
  <si>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</si>
  <si>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</si>
  <si>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</si>
  <si>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</si>
  <si>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</si>
  <si>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</si>
  <si>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</si>
  <si>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</si>
  <si>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</si>
  <si>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</si>
  <si>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</si>
  <si>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</si>
  <si>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</si>
  <si>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</si>
  <si>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</si>
  <si>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</si>
  <si>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</si>
  <si>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</si>
  <si>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</si>
  <si>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</si>
  <si>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</si>
  <si>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</si>
  <si>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</si>
  <si>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</si>
  <si>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</si>
  <si>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</si>
  <si>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</si>
  <si>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</si>
  <si>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</si>
  <si>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</si>
  <si>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</si>
  <si>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</si>
  <si>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</si>
  <si>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</si>
  <si>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</si>
  <si>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</si>
  <si>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</si>
  <si>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</si>
  <si>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</si>
  <si>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</si>
  <si>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</si>
  <si>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</si>
  <si>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</si>
  <si>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</si>
  <si>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</si>
  <si>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</si>
  <si>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</si>
  <si>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</si>
  <si>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</si>
  <si>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</si>
  <si>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</si>
  <si>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</si>
  <si>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</si>
  <si>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</si>
  <si>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</si>
  <si>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</si>
  <si>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</si>
  <si>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</si>
  <si>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</si>
  <si>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</si>
  <si>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</si>
  <si>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</si>
  <si>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</si>
  <si>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</si>
  <si>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</si>
  <si>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</si>
  <si>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</si>
  <si>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</si>
  <si>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</si>
  <si>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</si>
  <si>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</si>
  <si>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</si>
  <si>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</si>
  <si>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</si>
  <si>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</si>
  <si>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</si>
  <si>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</si>
  <si>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</si>
  <si>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</si>
  <si>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</si>
  <si>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</si>
  <si>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</si>
  <si>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</si>
  <si>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</si>
  <si>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</si>
  <si>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</si>
  <si>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</si>
  <si>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</si>
  <si>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</si>
  <si>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</si>
  <si>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</si>
  <si>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</si>
  <si>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</si>
  <si>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</si>
  <si>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</si>
  <si>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</si>
  <si>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</si>
  <si>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</si>
  <si>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</si>
  <si>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</si>
  <si>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</si>
  <si>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</si>
  <si>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</si>
  <si>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</si>
  <si>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</si>
  <si>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</si>
  <si>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</si>
  <si>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</si>
  <si>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</si>
  <si>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</si>
  <si>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</si>
  <si>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</si>
  <si>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</si>
  <si>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</si>
  <si>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</si>
  <si>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</si>
  <si>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</si>
  <si>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</si>
  <si>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</si>
  <si>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</si>
  <si>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</si>
  <si>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</si>
  <si>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</si>
  <si>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</si>
  <si>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</si>
  <si>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</si>
  <si>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</si>
  <si>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</si>
  <si>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</si>
  <si>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</si>
  <si>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</si>
  <si>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</si>
  <si>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</si>
  <si>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</si>
  <si>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</si>
  <si>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</si>
  <si>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</si>
  <si>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</si>
  <si>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</si>
  <si>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</si>
  <si>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</si>
  <si>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</si>
  <si>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</si>
  <si>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</si>
  <si>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</si>
  <si>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</si>
  <si>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</si>
  <si>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</si>
  <si>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</si>
  <si>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</si>
  <si>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</si>
  <si>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</si>
  <si>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</si>
  <si>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</si>
  <si>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</si>
  <si>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</si>
  <si>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</si>
  <si>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</si>
  <si>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</si>
  <si>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</si>
  <si>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</si>
  <si>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</si>
  <si>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</si>
  <si>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</si>
  <si>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</si>
  <si>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</si>
  <si>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</si>
  <si>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</si>
  <si>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</si>
  <si>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</si>
  <si>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</si>
  <si>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</si>
  <si>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</si>
  <si>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</si>
  <si>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</si>
  <si>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</si>
  <si>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</si>
  <si>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</si>
  <si>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</si>
  <si>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</si>
  <si>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</si>
  <si>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</si>
  <si>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</si>
  <si>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</si>
  <si>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</si>
  <si>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</si>
  <si>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</si>
  <si>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</si>
  <si>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</si>
  <si>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</si>
  <si>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</si>
  <si>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</si>
  <si>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</si>
  <si>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</si>
  <si>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</si>
  <si>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</si>
  <si>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</si>
  <si>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</si>
  <si>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</si>
  <si>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</si>
  <si>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</si>
  <si>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</si>
  <si>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</si>
  <si>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</si>
  <si>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</si>
  <si>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</si>
  <si>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</si>
  <si>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</si>
  <si>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</si>
  <si>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</si>
  <si>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</si>
  <si>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</si>
  <si>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</si>
  <si>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</si>
  <si>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</si>
  <si>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</si>
  <si>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</si>
  <si>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</si>
  <si>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</si>
  <si>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</si>
  <si>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</si>
  <si>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</si>
  <si>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</si>
  <si>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</si>
  <si>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</si>
  <si>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</si>
  <si>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</si>
  <si>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</si>
  <si>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</si>
  <si>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</si>
  <si>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</si>
  <si>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</si>
  <si>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</si>
  <si>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</si>
  <si>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</si>
  <si>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</si>
  <si>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</si>
  <si>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</si>
  <si>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</si>
  <si>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</si>
  <si>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</si>
  <si>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</si>
  <si>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</si>
  <si>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</si>
  <si>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</si>
  <si>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</si>
  <si>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</si>
  <si>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</si>
  <si>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</si>
  <si>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</si>
  <si>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</si>
  <si>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</si>
  <si>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</si>
  <si>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</si>
  <si>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</si>
  <si>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</si>
  <si>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</si>
  <si>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</si>
  <si>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</si>
  <si>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</si>
  <si>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</si>
  <si>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</si>
  <si>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</si>
  <si>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</si>
  <si>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</si>
  <si>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</si>
  <si>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</si>
  <si>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</si>
  <si>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</si>
  <si>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</si>
  <si>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</si>
  <si>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</si>
  <si>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</si>
  <si>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</si>
  <si>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</si>
  <si>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</si>
  <si>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</si>
  <si>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</si>
  <si>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</si>
  <si>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</si>
  <si>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</si>
  <si>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</si>
  <si>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</si>
  <si>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</si>
  <si>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</si>
  <si>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</si>
  <si>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</si>
  <si>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</si>
  <si>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</si>
  <si>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</si>
  <si>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</si>
  <si>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</si>
  <si>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</si>
  <si>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</si>
  <si>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</si>
  <si>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</si>
  <si>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</si>
  <si>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</si>
  <si>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</si>
  <si>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</si>
  <si>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</si>
  <si>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</si>
  <si>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</si>
  <si>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</si>
  <si>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</si>
  <si>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</si>
  <si>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</si>
  <si>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</si>
  <si>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</si>
  <si>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</si>
  <si>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</si>
  <si>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</si>
  <si>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</si>
  <si>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</si>
  <si>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</si>
  <si>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</si>
  <si>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</si>
  <si>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</si>
  <si>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</si>
  <si>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</si>
  <si>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</si>
  <si>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</si>
  <si>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</si>
  <si>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</si>
  <si>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</si>
  <si>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</si>
  <si>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</si>
  <si>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</si>
  <si>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</si>
  <si>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</si>
  <si>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</si>
  <si>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</si>
  <si>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</si>
  <si>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</si>
  <si>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</si>
  <si>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</si>
  <si>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</si>
  <si>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</si>
  <si>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</si>
  <si>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</si>
  <si>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</si>
  <si>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</si>
  <si>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</si>
  <si>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</si>
  <si>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</si>
  <si>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</si>
  <si>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</si>
  <si>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</si>
  <si>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</si>
  <si>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</si>
  <si>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</si>
  <si>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</si>
  <si>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</si>
  <si>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</si>
  <si>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</si>
  <si>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</si>
  <si>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</si>
  <si>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</si>
  <si>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</si>
  <si>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</si>
  <si>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</si>
  <si>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</si>
  <si>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</si>
  <si>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</si>
  <si>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</si>
  <si>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</si>
  <si>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</si>
  <si>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</si>
  <si>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</si>
  <si>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</si>
  <si>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</si>
  <si>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</si>
  <si>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</si>
  <si>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</si>
  <si>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</si>
  <si>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</si>
  <si>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</si>
  <si>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</si>
  <si>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</si>
  <si>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</si>
  <si>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</si>
  <si>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</si>
  <si>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</si>
  <si>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</si>
  <si>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</si>
  <si>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</si>
  <si>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</si>
  <si>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</si>
  <si>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</si>
  <si>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</si>
  <si>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</si>
  <si>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</si>
  <si>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</si>
  <si>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</si>
  <si>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</si>
  <si>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</si>
  <si>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</si>
  <si>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</si>
  <si>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</si>
  <si>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</si>
  <si>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</si>
  <si>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</si>
  <si>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</si>
  <si>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</si>
  <si>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</si>
  <si>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</si>
  <si>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</si>
  <si>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</si>
  <si>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</si>
  <si>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</si>
  <si>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</si>
  <si>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</si>
  <si>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</si>
  <si>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</si>
  <si>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</si>
  <si>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</si>
  <si>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</si>
  <si>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</si>
  <si>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</si>
  <si>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</si>
  <si>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</si>
  <si>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</si>
  <si>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</si>
  <si>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</si>
  <si>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</si>
  <si>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</si>
  <si>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</si>
  <si>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</si>
  <si>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</si>
  <si>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</si>
  <si>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</si>
  <si>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</si>
  <si>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</si>
  <si>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</si>
  <si>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</si>
  <si>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</si>
  <si>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</si>
  <si>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</si>
  <si>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</si>
  <si>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</si>
  <si>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</si>
  <si>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</si>
  <si>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</si>
  <si>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</si>
  <si>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</si>
  <si>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</si>
  <si>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</si>
  <si>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</si>
  <si>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</si>
  <si>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</si>
  <si>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</si>
  <si>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</si>
  <si>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</si>
  <si>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</si>
  <si>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</si>
  <si>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</si>
  <si>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</si>
  <si>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</si>
  <si>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</si>
  <si>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</si>
  <si>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</si>
  <si>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</si>
  <si>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</si>
  <si>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</si>
  <si>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</si>
  <si>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</si>
  <si>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</si>
  <si>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</si>
  <si>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</si>
  <si>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</si>
  <si>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</si>
  <si>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</si>
  <si>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</si>
  <si>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</si>
  <si>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</si>
  <si>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</si>
  <si>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</si>
  <si>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</si>
  <si>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</si>
  <si>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</si>
  <si>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</si>
  <si>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</si>
  <si>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</si>
  <si>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</si>
  <si>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</si>
  <si>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</si>
  <si>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</si>
  <si>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</si>
  <si>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</si>
  <si>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</si>
  <si>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</si>
  <si>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</si>
  <si>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</si>
  <si>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</si>
  <si>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</si>
  <si>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</si>
  <si>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</si>
  <si>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</si>
  <si>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</si>
  <si>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</si>
  <si>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</si>
  <si>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</si>
  <si>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</si>
  <si>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</si>
  <si>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</si>
  <si>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</si>
  <si>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</si>
  <si>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</si>
  <si>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</si>
  <si>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</si>
  <si>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</si>
  <si>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</si>
  <si>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</si>
  <si>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</si>
  <si>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</si>
  <si>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</si>
  <si>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</si>
  <si>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</si>
  <si>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</si>
  <si>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</si>
  <si>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</si>
  <si>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</si>
  <si>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</si>
  <si>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</si>
  <si>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</si>
  <si>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</si>
  <si>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</si>
  <si>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</si>
  <si>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</si>
  <si>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</si>
  <si>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</si>
  <si>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</si>
  <si>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</si>
  <si>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</si>
  <si>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</si>
  <si>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</si>
  <si>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</si>
  <si>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</si>
  <si>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</si>
  <si>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</si>
  <si>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</si>
  <si>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</si>
  <si>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</si>
  <si>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</si>
  <si>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</si>
  <si>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</si>
  <si>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</si>
  <si>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</si>
  <si>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</si>
  <si>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</si>
  <si>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</si>
  <si>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</si>
  <si>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</si>
  <si>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</si>
  <si>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</si>
  <si>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</si>
  <si>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</si>
  <si>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</si>
  <si>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</si>
  <si>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</si>
  <si>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</si>
  <si>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</si>
  <si>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</si>
  <si>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</si>
  <si>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</si>
  <si>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</si>
  <si>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</si>
  <si>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</si>
  <si>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</si>
  <si>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</si>
  <si>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</si>
  <si>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</si>
  <si>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</si>
  <si>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</si>
  <si>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</si>
  <si>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</si>
  <si>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</si>
  <si>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</si>
  <si>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</si>
  <si>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</si>
  <si>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</si>
  <si>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</si>
  <si>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</si>
  <si>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</si>
  <si>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</si>
  <si>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</si>
  <si>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</si>
  <si>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</si>
  <si>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</si>
  <si>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</si>
  <si>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</si>
  <si>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</si>
  <si>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</si>
  <si>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</si>
  <si>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</si>
  <si>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</si>
  <si>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</si>
  <si>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</si>
  <si>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</si>
  <si>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</si>
  <si>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</si>
  <si>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</si>
  <si>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</si>
  <si>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</si>
  <si>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</si>
  <si>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</si>
  <si>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</si>
  <si>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</si>
  <si>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</si>
  <si>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</si>
  <si>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</si>
  <si>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</si>
  <si>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</si>
  <si>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</si>
  <si>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</si>
  <si>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</si>
  <si>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</si>
  <si>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</si>
  <si>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</si>
  <si>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</si>
  <si>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</si>
  <si>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</si>
  <si>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</si>
  <si>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</si>
  <si>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</si>
  <si>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</si>
  <si>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</si>
  <si>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</si>
  <si>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</si>
  <si>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</si>
  <si>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</si>
  <si>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</si>
  <si>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</si>
  <si>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</si>
  <si>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</si>
  <si>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</si>
  <si>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</si>
  <si>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</si>
  <si>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</si>
  <si>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</si>
  <si>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</si>
  <si>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</si>
  <si>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</si>
  <si>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</si>
  <si>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</si>
  <si>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</si>
  <si>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</si>
  <si>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</si>
  <si>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</si>
  <si>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</si>
  <si>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</si>
  <si>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</si>
  <si>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</si>
  <si>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</si>
  <si>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</si>
  <si>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</si>
  <si>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</si>
  <si>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</si>
  <si>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</si>
  <si>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</si>
  <si>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</si>
  <si>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</si>
  <si>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</si>
  <si>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</si>
  <si>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</si>
  <si>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</si>
  <si>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</si>
  <si>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</si>
  <si>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</si>
  <si>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</si>
  <si>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</si>
  <si>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</si>
  <si>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</si>
  <si>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</si>
  <si>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</si>
  <si>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</si>
  <si>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</si>
  <si>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</si>
  <si>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</si>
  <si>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</si>
  <si>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</si>
  <si>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</si>
  <si>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</si>
  <si>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</si>
  <si>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</si>
  <si>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</si>
  <si>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</si>
  <si>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</si>
  <si>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</si>
  <si>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</si>
  <si>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</si>
  <si>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</si>
  <si>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</si>
  <si>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</si>
  <si>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</si>
  <si>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</si>
  <si>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</si>
  <si>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</si>
  <si>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</si>
  <si>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</si>
  <si>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</si>
  <si>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</si>
  <si>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</si>
  <si>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</si>
  <si>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</si>
  <si>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</si>
  <si>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</si>
  <si>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</si>
  <si>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</si>
  <si>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</si>
  <si>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</si>
  <si>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</si>
  <si>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</si>
  <si>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</si>
  <si>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</si>
  <si>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</si>
  <si>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</si>
  <si>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</si>
  <si>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</si>
  <si>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</si>
  <si>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</si>
  <si>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</si>
  <si>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</si>
  <si>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</si>
  <si>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</si>
  <si>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</si>
  <si>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</si>
  <si>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</si>
  <si>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</si>
  <si>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</si>
  <si>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</si>
  <si>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</si>
  <si>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</si>
  <si>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</si>
  <si>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</si>
  <si>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</si>
  <si>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</si>
  <si>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</si>
  <si>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</si>
  <si>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</si>
  <si>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</si>
  <si>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</si>
  <si>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</si>
  <si>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</si>
  <si>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</si>
  <si>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</si>
  <si>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</si>
  <si>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</si>
  <si>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</si>
  <si>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</si>
  <si>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</si>
  <si>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</si>
  <si>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</si>
  <si>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</si>
  <si>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</si>
  <si>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</si>
  <si>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</si>
  <si>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</si>
  <si>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</si>
  <si>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</si>
  <si>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</si>
  <si>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</si>
  <si>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</si>
  <si>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</si>
  <si>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</si>
  <si>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</si>
  <si>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</si>
  <si>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</si>
  <si>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</si>
  <si>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</si>
  <si>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</si>
  <si>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</si>
  <si>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</si>
  <si>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</si>
  <si>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</si>
  <si>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</si>
  <si>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</si>
  <si>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</si>
  <si>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</si>
  <si>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</si>
  <si>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</si>
  <si>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</si>
  <si>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</si>
  <si>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</si>
  <si>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</si>
  <si>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</si>
  <si>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</si>
  <si>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</si>
  <si>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</si>
  <si>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</si>
  <si>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</si>
  <si>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</si>
  <si>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</si>
  <si>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</si>
  <si>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</si>
  <si>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</si>
  <si>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</si>
  <si>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</si>
  <si>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</si>
  <si>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</si>
  <si>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</si>
  <si>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</si>
  <si>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</si>
  <si>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</si>
  <si>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</si>
  <si>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</si>
  <si>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</si>
  <si>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</si>
  <si>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</si>
  <si>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</si>
  <si>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</si>
  <si>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</si>
  <si>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</si>
  <si>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</si>
  <si>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</si>
  <si>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</si>
  <si>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</si>
  <si>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</si>
  <si>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</si>
  <si>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</si>
  <si>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</si>
  <si>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</si>
  <si>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</si>
  <si>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</si>
  <si>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</si>
  <si>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</si>
  <si>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</si>
  <si>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</si>
  <si>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</si>
  <si>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</si>
  <si>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</si>
  <si>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</si>
  <si>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</si>
  <si>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</si>
  <si>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</si>
  <si>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</si>
  <si>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</si>
  <si>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</si>
  <si>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</si>
  <si>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</si>
  <si>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</si>
  <si>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</si>
  <si>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</si>
  <si>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</si>
  <si>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</si>
  <si>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</si>
  <si>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</si>
  <si>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</si>
  <si>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</si>
  <si>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</si>
  <si>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</si>
  <si>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</si>
  <si>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</si>
  <si>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</si>
  <si>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</si>
  <si>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</si>
  <si>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</si>
  <si>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</si>
  <si>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</si>
  <si>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</si>
  <si>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</si>
  <si>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</si>
  <si>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</si>
  <si>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</si>
  <si>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</si>
  <si>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</si>
  <si>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</si>
  <si>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</si>
  <si>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</si>
  <si>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</si>
  <si>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</si>
  <si>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</si>
  <si>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</si>
  <si>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</si>
  <si>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</si>
  <si>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</si>
  <si>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</si>
  <si>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</si>
  <si>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</si>
  <si>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</si>
  <si>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</si>
  <si>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</si>
  <si>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</si>
  <si>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</si>
  <si>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</si>
  <si>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</si>
  <si>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</si>
  <si>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</si>
  <si>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</si>
  <si>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</si>
  <si>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</si>
  <si>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</si>
  <si>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</si>
  <si>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</si>
  <si>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</si>
  <si>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</si>
  <si>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</si>
  <si>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</si>
  <si>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</si>
  <si>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</si>
  <si>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</si>
  <si>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</si>
  <si>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</si>
  <si>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</si>
  <si>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</si>
  <si>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</si>
  <si>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</si>
  <si>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</si>
  <si>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</si>
  <si>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</si>
  <si>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</si>
  <si>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</si>
  <si>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</si>
  <si>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</si>
  <si>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</si>
  <si>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</si>
  <si>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</si>
  <si>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</si>
  <si>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</si>
  <si>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</si>
  <si>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</si>
  <si>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</si>
  <si>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</si>
  <si>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</si>
  <si>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</si>
  <si>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</si>
  <si>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</si>
  <si>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</si>
  <si>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</si>
  <si>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</si>
  <si>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</si>
  <si>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</si>
  <si>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</si>
  <si>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</si>
  <si>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</si>
  <si>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</si>
  <si>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</si>
  <si>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</si>
  <si>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</si>
  <si>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</si>
  <si>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</si>
  <si>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</si>
  <si>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</si>
  <si>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</si>
  <si>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</si>
  <si>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</si>
  <si>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</si>
  <si>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</si>
  <si>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</si>
  <si>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</si>
  <si>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</si>
  <si>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</si>
  <si>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</si>
  <si>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</si>
  <si>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</si>
  <si>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</si>
  <si>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</si>
  <si>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</si>
  <si>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</si>
  <si>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</si>
  <si>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</si>
  <si>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</si>
  <si>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</si>
  <si>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</si>
  <si>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</si>
  <si>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</si>
  <si>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</si>
  <si>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</si>
  <si>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</si>
  <si>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</si>
  <si>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</si>
  <si>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</si>
  <si>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</si>
  <si>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</si>
  <si>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</si>
  <si>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</si>
  <si>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</si>
  <si>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</si>
  <si>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</si>
  <si>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</si>
  <si>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</si>
  <si>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</si>
  <si>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</si>
  <si>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</si>
  <si>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</si>
  <si>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</si>
  <si>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</si>
  <si>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</si>
  <si>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</si>
  <si>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</si>
  <si>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</si>
  <si>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</si>
  <si>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</si>
  <si>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</si>
  <si>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</si>
  <si>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</si>
  <si>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</si>
  <si>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</si>
  <si>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</si>
  <si>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</si>
  <si>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</si>
  <si>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</si>
  <si>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</si>
  <si>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</si>
  <si>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</si>
  <si>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</si>
  <si>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</si>
  <si>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</si>
  <si>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</si>
  <si>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</si>
  <si>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</si>
  <si>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</si>
  <si>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</si>
  <si>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</si>
  <si>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</si>
  <si>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</si>
  <si>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</si>
  <si>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</si>
  <si>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</si>
  <si>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</si>
  <si>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</si>
  <si>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</si>
  <si>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</si>
  <si>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</si>
  <si>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</si>
  <si>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</si>
  <si>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</si>
  <si>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</si>
  <si>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</si>
  <si>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</si>
  <si>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</si>
  <si>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</si>
  <si>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</si>
  <si>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</si>
  <si>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</si>
  <si>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</si>
  <si>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</si>
  <si>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</si>
  <si>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</si>
  <si>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</si>
  <si>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</si>
  <si>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</si>
  <si>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</si>
  <si>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</si>
  <si>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</si>
  <si>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</si>
  <si>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</si>
  <si>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</si>
  <si>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</si>
  <si>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</si>
  <si>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</si>
  <si>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</si>
  <si>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</si>
  <si>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</si>
  <si>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</si>
  <si>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</si>
  <si>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</si>
  <si>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</si>
  <si>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</si>
  <si>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</si>
  <si>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</si>
  <si>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</si>
  <si>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</si>
  <si>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</si>
  <si>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</si>
  <si>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</si>
  <si>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</si>
  <si>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</si>
  <si>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</si>
  <si>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</si>
  <si>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</si>
  <si>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</si>
  <si>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</si>
  <si>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</si>
  <si>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</si>
  <si>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</si>
  <si>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</si>
  <si>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</si>
  <si>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</si>
  <si>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</si>
  <si>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</si>
  <si>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</si>
  <si>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</si>
  <si>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</si>
  <si>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</si>
  <si>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</si>
  <si>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</si>
  <si>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</si>
  <si>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</si>
  <si>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</si>
  <si>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</si>
  <si>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</si>
  <si>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</si>
  <si>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</si>
  <si>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</si>
  <si>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</si>
  <si>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</si>
  <si>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</si>
  <si>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</si>
  <si>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</si>
  <si>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</si>
  <si>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</si>
  <si>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</si>
  <si>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</si>
  <si>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</si>
  <si>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</si>
  <si>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</si>
  <si>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</si>
  <si>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</si>
  <si>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</si>
  <si>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</si>
  <si>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</si>
  <si>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</si>
  <si>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</si>
  <si>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</si>
  <si>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</si>
  <si>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</si>
  <si>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</si>
  <si>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</si>
  <si>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</si>
  <si>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</si>
  <si>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</si>
  <si>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</si>
  <si>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</si>
  <si>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</si>
  <si>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</si>
  <si>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</si>
  <si>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</si>
  <si>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</si>
  <si>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</si>
  <si>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</si>
  <si>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</si>
  <si>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</si>
  <si>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</si>
  <si>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</si>
  <si>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</si>
  <si>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</si>
  <si>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</si>
  <si>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</si>
  <si>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</si>
  <si>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</si>
  <si>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</si>
  <si>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</si>
  <si>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</si>
  <si>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</si>
  <si>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</si>
  <si>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</si>
  <si>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</si>
  <si>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</si>
  <si>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</si>
  <si>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</si>
  <si>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</si>
  <si>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</si>
  <si>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</si>
  <si>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</si>
  <si>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</si>
  <si>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</si>
  <si>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</si>
  <si>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</si>
  <si>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</si>
  <si>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</si>
  <si>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</si>
  <si>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</si>
  <si>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</si>
  <si>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</si>
  <si>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</si>
  <si>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</si>
  <si>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</si>
  <si>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</si>
  <si>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</si>
  <si>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</si>
  <si>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</si>
  <si>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</si>
  <si>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</si>
  <si>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</si>
  <si>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</si>
  <si>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</si>
  <si>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</si>
  <si>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</si>
  <si>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</si>
  <si>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</si>
  <si>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</si>
  <si>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</si>
  <si>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</si>
  <si>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</si>
  <si>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</si>
  <si>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</si>
  <si>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</si>
  <si>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</si>
  <si>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</si>
  <si>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</si>
  <si>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</si>
  <si>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</si>
  <si>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</si>
  <si>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</si>
  <si>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</si>
  <si>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</si>
  <si>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</si>
  <si>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</si>
  <si>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</si>
  <si>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</si>
  <si>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</si>
  <si>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</si>
  <si>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</si>
  <si>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</si>
  <si>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</si>
  <si>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</si>
  <si>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</si>
  <si>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</si>
  <si>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</si>
  <si>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</si>
  <si>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</si>
  <si>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</si>
  <si>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</si>
  <si>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</si>
  <si>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</si>
  <si>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</si>
  <si>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</si>
  <si>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</si>
  <si>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</si>
  <si>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</si>
  <si>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</si>
  <si>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</si>
  <si>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</si>
  <si>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</si>
  <si>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</si>
  <si>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</si>
  <si>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</si>
  <si>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</si>
  <si>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</si>
  <si>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</si>
  <si>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</si>
  <si>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</si>
  <si>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</si>
  <si>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</si>
  <si>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</si>
  <si>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</si>
  <si>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</si>
  <si>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</si>
  <si>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</si>
  <si>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</si>
  <si>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</si>
  <si>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</si>
  <si>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</si>
  <si>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</si>
  <si>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</si>
  <si>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</si>
  <si>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</si>
  <si>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</si>
  <si>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</si>
  <si>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</si>
  <si>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</si>
  <si>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</si>
  <si>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</si>
  <si>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</si>
  <si>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</si>
  <si>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</si>
  <si>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</si>
  <si>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</si>
  <si>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</si>
  <si>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</si>
  <si>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</si>
  <si>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</si>
  <si>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</si>
  <si>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</si>
  <si>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</si>
  <si>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</si>
  <si>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</si>
  <si>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</si>
  <si>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</si>
  <si>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</si>
  <si>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</si>
  <si>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</si>
  <si>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</si>
  <si>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</si>
  <si>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</si>
  <si>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</si>
  <si>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</si>
  <si>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</si>
  <si>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</si>
  <si>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</si>
  <si>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</si>
  <si>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</si>
  <si>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</si>
  <si>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</si>
  <si>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</si>
  <si>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</si>
  <si>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</si>
  <si>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</si>
  <si>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</si>
  <si>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</si>
  <si>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</si>
  <si>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</si>
  <si>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</si>
  <si>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</si>
  <si>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</si>
  <si>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</si>
  <si>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</si>
  <si>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</si>
  <si>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</si>
  <si>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</si>
  <si>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</si>
  <si>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</si>
  <si>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</si>
  <si>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</si>
  <si>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</si>
  <si>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</si>
  <si>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</si>
  <si>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</si>
  <si>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</si>
  <si>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</si>
  <si>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</si>
  <si>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</si>
  <si>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</si>
  <si>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</si>
  <si>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</si>
  <si>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</si>
  <si>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</si>
  <si>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</si>
  <si>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</si>
  <si>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</si>
  <si>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</si>
  <si>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</si>
  <si>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</si>
  <si>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</si>
  <si>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</si>
  <si>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</si>
  <si>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</si>
  <si>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</si>
  <si>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</si>
  <si>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</si>
  <si>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</si>
  <si>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</si>
  <si>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</si>
  <si>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</si>
  <si>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</si>
  <si>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</si>
  <si>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</si>
  <si>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</si>
  <si>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</si>
  <si>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</si>
  <si>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</si>
  <si>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</si>
  <si>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</si>
  <si>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</si>
  <si>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</si>
  <si>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</si>
  <si>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</si>
  <si>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</si>
  <si>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</si>
  <si>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</si>
  <si>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</si>
  <si>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</si>
  <si>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</si>
  <si>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</si>
  <si>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</si>
  <si>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</si>
  <si>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</si>
  <si>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</si>
  <si>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</si>
  <si>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</si>
  <si>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</si>
  <si>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</si>
  <si>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</si>
  <si>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</si>
  <si>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</si>
  <si>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</si>
  <si>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</si>
  <si>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</si>
  <si>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</si>
  <si>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</si>
  <si>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</si>
  <si>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</si>
  <si>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</si>
  <si>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</si>
  <si>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</si>
  <si>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</si>
  <si>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</si>
  <si>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</si>
  <si>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</si>
  <si>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</si>
  <si>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</si>
  <si>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</si>
  <si>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</si>
  <si>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</si>
  <si>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</si>
  <si>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</si>
  <si>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</si>
  <si>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</si>
  <si>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</si>
  <si>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</si>
  <si>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</si>
  <si>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</si>
  <si>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</si>
  <si>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</si>
  <si>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</si>
  <si>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</si>
  <si>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</si>
  <si>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</si>
  <si>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</si>
  <si>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</si>
  <si>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</si>
  <si>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</si>
  <si>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</si>
  <si>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</si>
  <si>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</si>
  <si>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</si>
  <si>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</si>
  <si>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</si>
  <si>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</si>
  <si>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</si>
  <si>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</si>
  <si>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</si>
  <si>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</si>
  <si>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</si>
  <si>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</si>
  <si>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</si>
  <si>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</si>
  <si>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</si>
  <si>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</si>
  <si>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</si>
  <si>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</si>
  <si>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</si>
  <si>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</si>
  <si>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</si>
  <si>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</si>
  <si>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</si>
  <si>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</si>
  <si>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</si>
  <si>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</si>
  <si>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</si>
  <si>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</si>
  <si>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</si>
  <si>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</si>
  <si>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</si>
  <si>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</si>
  <si>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</si>
  <si>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</si>
  <si>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</si>
  <si>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</si>
  <si>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</si>
  <si>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</si>
  <si>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</si>
  <si>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</si>
  <si>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</si>
  <si>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</si>
  <si>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</si>
  <si>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</si>
  <si>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</si>
  <si>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</si>
  <si>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</si>
  <si>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</si>
  <si>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</si>
  <si>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</si>
  <si>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</si>
  <si>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</si>
  <si>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</si>
  <si>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</si>
  <si>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</si>
  <si>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</si>
  <si>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</si>
  <si>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</si>
  <si>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</si>
  <si>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</si>
  <si>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</si>
  <si>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</si>
  <si>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</si>
  <si>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</si>
  <si>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</si>
  <si>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</si>
  <si>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</si>
  <si>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</si>
  <si>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</si>
  <si>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</si>
  <si>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</si>
  <si>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</si>
  <si>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</si>
  <si>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</si>
  <si>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</si>
  <si>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</si>
  <si>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</si>
  <si>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</si>
  <si>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</si>
  <si>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</si>
  <si>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</si>
  <si>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</si>
  <si>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</si>
  <si>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</si>
  <si>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</si>
  <si>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</si>
  <si>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</si>
  <si>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</si>
  <si>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</si>
  <si>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</si>
  <si>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</si>
  <si>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</si>
  <si>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</si>
  <si>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</si>
  <si>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</si>
  <si>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</si>
  <si>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</si>
  <si>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</si>
  <si>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</si>
  <si>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</si>
  <si>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</si>
  <si>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</si>
  <si>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</si>
  <si>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</si>
  <si>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</si>
  <si>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</si>
  <si>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</si>
  <si>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</si>
  <si>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</si>
  <si>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</si>
  <si>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</si>
  <si>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</si>
  <si>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</si>
  <si>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</si>
  <si>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</si>
  <si>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</si>
  <si>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</si>
  <si>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</si>
  <si>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</si>
  <si>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</si>
  <si>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</si>
  <si>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</si>
  <si>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</si>
  <si>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</si>
  <si>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</si>
  <si>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</si>
  <si>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</si>
  <si>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</si>
  <si>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</si>
  <si>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</si>
  <si>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</si>
  <si>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</si>
  <si>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</si>
  <si>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</si>
  <si>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</si>
  <si>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</si>
  <si>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</si>
  <si>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</si>
  <si>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</si>
  <si>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</si>
  <si>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</si>
  <si>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</si>
  <si>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</si>
  <si>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</si>
  <si>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</si>
  <si>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</si>
  <si>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</si>
  <si>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</si>
  <si>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</si>
  <si>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</si>
  <si>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</si>
  <si>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</si>
  <si>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</si>
  <si>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</si>
  <si>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</si>
  <si>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</si>
  <si>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</si>
  <si>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</si>
  <si>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</si>
  <si>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</si>
  <si>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</si>
  <si>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</si>
  <si>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</si>
  <si>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</si>
  <si>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</si>
  <si>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</si>
  <si>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</si>
  <si>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</si>
  <si>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</si>
  <si>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</si>
  <si>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</si>
  <si>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</si>
  <si>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</si>
  <si>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</si>
  <si>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</si>
  <si>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</si>
  <si>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</si>
  <si>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</si>
  <si>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</si>
  <si>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</si>
  <si>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</si>
  <si>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</si>
  <si>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</si>
  <si>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</si>
  <si>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</si>
  <si>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</si>
  <si>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</si>
  <si>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</si>
  <si>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</si>
  <si>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</si>
  <si>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</si>
  <si>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</si>
  <si>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</si>
  <si>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</si>
  <si>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</si>
  <si>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</si>
  <si>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</si>
  <si>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</si>
  <si>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</si>
  <si>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</si>
  <si>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</si>
  <si>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</si>
  <si>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</si>
  <si>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</si>
  <si>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</si>
  <si>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</si>
  <si>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</si>
  <si>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</si>
  <si>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</si>
  <si>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</si>
  <si>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</si>
  <si>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</si>
  <si>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</si>
  <si>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</si>
  <si>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</si>
  <si>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</si>
  <si>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</si>
  <si>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</si>
  <si>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</si>
  <si>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</si>
  <si>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</si>
  <si>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</si>
  <si>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</si>
  <si>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</si>
  <si>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</si>
  <si>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</si>
  <si>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</si>
  <si>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</si>
  <si>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</si>
  <si>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</si>
  <si>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</si>
  <si>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</si>
  <si>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</si>
  <si>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</si>
  <si>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</si>
  <si>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</si>
  <si>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</si>
  <si>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</si>
  <si>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</si>
  <si>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</si>
  <si>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</si>
  <si>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</si>
  <si>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</si>
  <si>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</si>
  <si>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</si>
  <si>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</si>
  <si>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</si>
  <si>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</si>
  <si>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</si>
  <si>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</si>
  <si>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</si>
  <si>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</si>
  <si>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</si>
  <si>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</si>
  <si>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</si>
  <si>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</si>
  <si>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</si>
  <si>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</si>
  <si>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</si>
  <si>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</si>
  <si>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</si>
  <si>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</si>
  <si>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</si>
  <si>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</si>
  <si>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</si>
  <si>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</si>
  <si>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</si>
  <si>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</si>
  <si>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</si>
  <si>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</si>
  <si>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</si>
  <si>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</si>
  <si>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</si>
  <si>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</si>
  <si>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</si>
  <si>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</si>
  <si>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</si>
  <si>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</si>
  <si>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</si>
  <si>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</si>
  <si>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</si>
  <si>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</si>
  <si>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</si>
  <si>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</si>
  <si>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</si>
  <si>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</si>
  <si>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</si>
  <si>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</si>
  <si>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</si>
  <si>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</si>
  <si>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</si>
  <si>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</si>
  <si>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</si>
  <si>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</si>
  <si>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</si>
  <si>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</si>
  <si>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</si>
  <si>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</si>
  <si>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</si>
  <si>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</si>
  <si>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</si>
  <si>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</si>
  <si>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</si>
  <si>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</si>
  <si>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</si>
  <si>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</si>
  <si>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</si>
  <si>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</si>
  <si>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</si>
  <si>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</si>
  <si>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</si>
  <si>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</si>
  <si>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</si>
  <si>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</si>
  <si>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</si>
  <si>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</si>
  <si>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</si>
  <si>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</si>
  <si>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</si>
  <si>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</si>
  <si>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</si>
  <si>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</si>
  <si>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</si>
  <si>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</si>
  <si>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</si>
  <si>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</si>
  <si>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</si>
  <si>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</si>
  <si>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</si>
  <si>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</si>
  <si>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</si>
  <si>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</si>
  <si>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</si>
  <si>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</si>
  <si>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</si>
  <si>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</si>
  <si>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</si>
  <si>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</si>
  <si>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</si>
  <si>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</si>
  <si>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</si>
  <si>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</si>
  <si>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</si>
  <si>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</si>
  <si>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</si>
  <si>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</si>
  <si>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</si>
  <si>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</si>
  <si>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</si>
  <si>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</si>
  <si>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</si>
  <si>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</si>
  <si>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</si>
  <si>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</si>
  <si>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</si>
  <si>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</si>
  <si>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</si>
  <si>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</si>
  <si>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</si>
  <si>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</si>
  <si>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</si>
  <si>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</si>
  <si>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</si>
  <si>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</si>
  <si>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</si>
  <si>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</si>
  <si>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</si>
  <si>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</si>
  <si>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</si>
  <si>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</si>
  <si>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</si>
  <si>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</si>
  <si>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</si>
  <si>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</si>
  <si>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</si>
  <si>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</si>
  <si>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</si>
  <si>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</si>
  <si>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</si>
  <si>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</si>
  <si>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</si>
  <si>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</si>
  <si>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</si>
  <si>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</si>
  <si>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</si>
  <si>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</si>
  <si>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</si>
  <si>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</si>
  <si>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</si>
  <si>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</si>
  <si>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</si>
  <si>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</si>
  <si>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</si>
  <si>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</si>
  <si>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</si>
  <si>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</si>
  <si>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</si>
  <si>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</si>
  <si>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</si>
  <si>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</si>
  <si>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</si>
  <si>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</si>
  <si>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</si>
  <si>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</si>
  <si>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</si>
  <si>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</si>
  <si>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</si>
  <si>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</si>
  <si>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</si>
  <si>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</si>
  <si>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</si>
  <si>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</si>
  <si>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</si>
  <si>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</si>
  <si>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</si>
  <si>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</si>
  <si>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</si>
  <si>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</si>
  <si>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</si>
  <si>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</si>
  <si>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</si>
  <si>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</si>
  <si>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</si>
  <si>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</si>
  <si>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</si>
  <si>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</si>
  <si>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</si>
  <si>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</si>
  <si>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</si>
  <si>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</si>
  <si>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</si>
  <si>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</si>
  <si>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</si>
  <si>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</si>
  <si>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</si>
  <si>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</si>
  <si>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</si>
  <si>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</si>
  <si>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</si>
  <si>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</si>
  <si>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</si>
  <si>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</si>
  <si>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</si>
  <si>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</si>
  <si>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</si>
  <si>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</si>
  <si>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</si>
  <si>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</si>
  <si>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</si>
  <si>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</si>
  <si>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</si>
  <si>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</si>
  <si>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</si>
  <si>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</si>
  <si>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</si>
  <si>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</si>
  <si>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</si>
  <si>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</si>
  <si>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</si>
  <si>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</si>
  <si>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</si>
  <si>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</si>
  <si>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</si>
  <si>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</si>
  <si>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</si>
  <si>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</si>
  <si>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</si>
  <si>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</si>
  <si>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</si>
  <si>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</si>
  <si>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</si>
  <si>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</si>
  <si>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</si>
  <si>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</si>
  <si>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</si>
  <si>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</si>
  <si>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</si>
  <si>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</si>
  <si>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</si>
  <si>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</si>
  <si>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</si>
  <si>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</si>
  <si>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</si>
  <si>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</si>
  <si>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</si>
  <si>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</si>
  <si>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</si>
  <si>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</si>
  <si>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</si>
  <si>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</si>
  <si>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</si>
  <si>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</si>
  <si>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</si>
  <si>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</si>
  <si>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</si>
  <si>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</si>
  <si>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</si>
  <si>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</si>
  <si>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</si>
  <si>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</si>
  <si>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</si>
  <si>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</si>
  <si>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</si>
  <si>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</si>
  <si>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</si>
  <si>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</si>
  <si>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</si>
  <si>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</si>
  <si>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</si>
  <si>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</si>
  <si>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</si>
  <si>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</si>
  <si>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</si>
  <si>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</si>
  <si>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</si>
  <si>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</si>
  <si>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</si>
  <si>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</si>
  <si>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</si>
  <si>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</si>
  <si>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</si>
  <si>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</si>
  <si>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</si>
  <si>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</si>
  <si>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</si>
  <si>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</si>
  <si>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</si>
  <si>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</si>
  <si>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</si>
  <si>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</si>
  <si>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</si>
  <si>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</si>
  <si>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</si>
  <si>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</si>
  <si>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</si>
  <si>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</si>
  <si>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</si>
  <si>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</si>
  <si>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</si>
  <si>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</si>
  <si>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</si>
  <si>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</si>
  <si>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</si>
  <si>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</si>
  <si>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</si>
  <si>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</si>
  <si>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</si>
  <si>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</si>
  <si>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</si>
  <si>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</si>
  <si>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</si>
  <si>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</si>
  <si>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</si>
  <si>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</si>
  <si>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</si>
  <si>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</si>
  <si>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</si>
  <si>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</si>
  <si>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</si>
  <si>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</si>
  <si>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</si>
  <si>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</si>
  <si>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</si>
  <si>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</si>
  <si>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</si>
  <si>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</si>
  <si>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</si>
  <si>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</si>
  <si>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</si>
  <si>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</si>
  <si>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</si>
  <si>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</si>
  <si>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</si>
  <si>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</si>
  <si>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</si>
  <si>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</si>
  <si>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</si>
  <si>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</si>
  <si>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</si>
  <si>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</si>
  <si>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</si>
  <si>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</si>
  <si>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</si>
  <si>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</si>
  <si>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</si>
  <si>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</si>
  <si>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</si>
  <si>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</si>
  <si>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</si>
  <si>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</si>
  <si>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</si>
  <si>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</si>
  <si>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</si>
  <si>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</si>
  <si>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</si>
  <si>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</si>
  <si>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</si>
  <si>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</si>
  <si>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</si>
  <si>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</si>
  <si>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</si>
  <si>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</si>
  <si>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</si>
  <si>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</si>
  <si>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</si>
  <si>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</si>
  <si>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</si>
  <si>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</si>
  <si>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</si>
  <si>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</si>
  <si>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</si>
  <si>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</si>
  <si>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</si>
  <si>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</si>
  <si>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</si>
  <si>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</si>
  <si>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</si>
  <si>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</si>
  <si>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</si>
  <si>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</si>
  <si>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</si>
  <si>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</si>
  <si>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</si>
  <si>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</si>
  <si>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</si>
  <si>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</si>
  <si>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</si>
  <si>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</si>
  <si>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</si>
  <si>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</si>
  <si>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</si>
  <si>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</si>
  <si>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</si>
  <si>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</si>
  <si>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</si>
  <si>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</si>
  <si>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</si>
  <si>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</si>
  <si>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</si>
  <si>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</si>
  <si>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</si>
  <si>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</si>
  <si>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</si>
  <si>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</si>
  <si>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</si>
  <si>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</si>
  <si>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</si>
  <si>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</si>
  <si>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</si>
  <si>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</si>
  <si>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</si>
  <si>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</si>
  <si>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</si>
  <si>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</si>
  <si>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</si>
  <si>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</si>
  <si>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</si>
  <si>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</si>
  <si>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</si>
  <si>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</si>
  <si>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</si>
  <si>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</si>
  <si>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</si>
  <si>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</si>
  <si>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</si>
  <si>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</si>
  <si>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</si>
  <si>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</si>
  <si>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</si>
  <si>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</si>
  <si>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</si>
  <si>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</si>
  <si>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</si>
  <si>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</si>
  <si>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</si>
  <si>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</si>
  <si>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</si>
  <si>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</si>
  <si>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</si>
  <si>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</si>
  <si>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</si>
  <si>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</si>
  <si>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</si>
  <si>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</si>
  <si>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</si>
  <si>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</si>
  <si>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</si>
  <si>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</si>
  <si>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</si>
  <si>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</si>
  <si>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</si>
  <si>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</si>
  <si>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</si>
  <si>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</si>
  <si>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</si>
  <si>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</si>
  <si>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</si>
  <si>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</si>
  <si>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</si>
  <si>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</si>
  <si>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</si>
  <si>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</si>
  <si>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</si>
  <si>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</si>
  <si>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</si>
  <si>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</si>
  <si>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</si>
  <si>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</si>
  <si>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</si>
  <si>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</si>
  <si>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</si>
  <si>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</si>
  <si>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</si>
  <si>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</si>
  <si>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</si>
  <si>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</si>
  <si>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</si>
  <si>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</si>
  <si>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</si>
  <si>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</si>
  <si>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</si>
  <si>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</si>
  <si>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</si>
  <si>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</si>
  <si>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</si>
  <si>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</si>
  <si>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</si>
  <si>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</si>
  <si>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</si>
  <si>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</si>
  <si>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</si>
  <si>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</si>
  <si>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</si>
  <si>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</si>
  <si>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</si>
  <si>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</si>
  <si>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</si>
  <si>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</si>
  <si>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</si>
  <si>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</si>
  <si>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</si>
  <si>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</si>
  <si>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</si>
  <si>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</si>
  <si>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</si>
  <si>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</si>
  <si>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</si>
  <si>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</si>
  <si>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</si>
  <si>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</si>
  <si>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</si>
  <si>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</si>
  <si>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</si>
  <si>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</si>
  <si>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</si>
  <si>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</si>
  <si>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</si>
  <si>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</si>
  <si>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</si>
  <si>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</si>
  <si>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</si>
  <si>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</si>
  <si>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</si>
  <si>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</si>
  <si>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</si>
  <si>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</si>
  <si>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</si>
  <si>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</si>
  <si>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</si>
  <si>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</si>
  <si>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</si>
  <si>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</si>
  <si>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</si>
  <si>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</si>
  <si>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</si>
  <si>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</si>
  <si>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</si>
  <si>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</si>
  <si>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</si>
  <si>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</si>
  <si>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</si>
  <si>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</si>
  <si>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</si>
  <si>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</si>
  <si>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</si>
  <si>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</si>
  <si>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</si>
  <si>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</si>
  <si>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</si>
  <si>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</si>
  <si>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</si>
  <si>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</si>
  <si>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</si>
  <si>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</si>
  <si>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</si>
  <si>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</si>
  <si>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</si>
  <si>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</si>
  <si>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</si>
  <si>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</si>
  <si>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</si>
  <si>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</si>
  <si>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</si>
  <si>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</si>
  <si>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</si>
  <si>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</si>
  <si>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</si>
  <si>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</si>
  <si>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</si>
  <si>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</si>
  <si>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</si>
  <si>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</si>
  <si>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</si>
  <si>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</si>
  <si>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</si>
  <si>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</si>
  <si>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</si>
  <si>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</si>
  <si>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</si>
  <si>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</si>
  <si>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</si>
  <si>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</si>
  <si>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</si>
  <si>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</si>
  <si>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</si>
  <si>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</si>
  <si>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</si>
  <si>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</si>
  <si>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</si>
  <si>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</si>
  <si>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</si>
  <si>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</si>
  <si>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</si>
  <si>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</si>
  <si>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</si>
  <si>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</si>
  <si>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</si>
  <si>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</si>
  <si>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</si>
  <si>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</si>
  <si>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</si>
  <si>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</si>
  <si>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</si>
  <si>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</si>
  <si>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</si>
  <si>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</si>
  <si>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</si>
  <si>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</si>
  <si>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</si>
  <si>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</si>
  <si>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</si>
  <si>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</si>
  <si>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</si>
  <si>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</si>
  <si>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</si>
  <si>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</si>
  <si>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</si>
  <si>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</si>
  <si>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</si>
  <si>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</si>
  <si>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</si>
  <si>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</si>
  <si>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</si>
  <si>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</si>
  <si>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</si>
  <si>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</si>
  <si>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</si>
  <si>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</si>
  <si>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</si>
  <si>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</si>
  <si>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</si>
  <si>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</si>
  <si>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</si>
  <si>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</si>
  <si>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</si>
  <si>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</si>
  <si>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</si>
  <si>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</si>
  <si>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</si>
  <si>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</si>
  <si>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</si>
  <si>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</si>
  <si>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</si>
  <si>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</si>
  <si>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</si>
  <si>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</si>
  <si>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</si>
  <si>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</si>
  <si>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</si>
  <si>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</si>
  <si>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</si>
  <si>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</si>
  <si>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</si>
  <si>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</si>
  <si>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</si>
  <si>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</si>
  <si>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</si>
  <si>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</si>
  <si>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</si>
  <si>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</si>
  <si>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</si>
  <si>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</si>
  <si>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</si>
  <si>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</si>
  <si>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</si>
  <si>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</si>
  <si>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</si>
  <si>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</si>
  <si>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</si>
  <si>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</si>
  <si>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</si>
  <si>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</si>
  <si>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</si>
  <si>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</si>
  <si>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</si>
  <si>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</si>
  <si>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</si>
  <si>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</si>
  <si>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</si>
  <si>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</si>
  <si>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</si>
  <si>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</si>
  <si>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</si>
  <si>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</si>
  <si>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</si>
  <si>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</si>
  <si>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</si>
  <si>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</si>
  <si>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</si>
  <si>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</si>
  <si>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</si>
  <si>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</si>
  <si>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</si>
  <si>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</si>
  <si>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</si>
  <si>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</si>
  <si>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</si>
  <si>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</si>
  <si>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</si>
  <si>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</si>
  <si>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</si>
  <si>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</si>
  <si>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</si>
  <si>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</si>
  <si>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</si>
  <si>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</si>
  <si>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</si>
  <si>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</si>
  <si>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</si>
  <si>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</si>
  <si>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</si>
  <si>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</si>
  <si>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</si>
  <si>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</si>
  <si>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</si>
  <si>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</si>
  <si>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</si>
  <si>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</si>
  <si>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</si>
  <si>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</si>
  <si>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</si>
  <si>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</si>
  <si>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</si>
  <si>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</si>
  <si>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</si>
  <si>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</si>
  <si>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</si>
  <si>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</si>
  <si>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</si>
  <si>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</si>
  <si>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</si>
  <si>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</si>
  <si>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</si>
  <si>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</si>
  <si>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</si>
  <si>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</si>
  <si>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</si>
  <si>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</si>
  <si>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</si>
  <si>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</si>
  <si>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</si>
  <si>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</si>
  <si>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</si>
  <si>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</si>
  <si>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</si>
  <si>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</si>
  <si>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</si>
  <si>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</si>
  <si>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</si>
  <si>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</si>
  <si>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</si>
  <si>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</si>
  <si>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</si>
  <si>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</si>
  <si>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</si>
  <si>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</si>
  <si>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</si>
  <si>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</si>
  <si>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</si>
  <si>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</si>
  <si>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</si>
  <si>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</si>
  <si>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</si>
  <si>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</si>
  <si>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</si>
  <si>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</si>
  <si>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</si>
  <si>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</si>
  <si>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</si>
  <si>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</si>
  <si>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</si>
  <si>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</si>
  <si>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</si>
  <si>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</si>
  <si>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</si>
  <si>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</si>
  <si>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</si>
  <si>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</si>
  <si>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</si>
  <si>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</si>
  <si>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</si>
  <si>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</si>
  <si>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</si>
  <si>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</si>
  <si>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</si>
  <si>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</si>
  <si>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</si>
  <si>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</si>
  <si>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</si>
  <si>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</si>
  <si>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</si>
  <si>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</si>
  <si>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</si>
  <si>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</si>
  <si>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</si>
  <si>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</si>
  <si>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</si>
  <si>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</si>
  <si>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</si>
  <si>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</si>
  <si>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</si>
  <si>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</si>
  <si>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</si>
  <si>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</si>
  <si>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</si>
  <si>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</si>
  <si>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</si>
  <si>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</si>
  <si>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</si>
  <si>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</si>
  <si>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</si>
  <si>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</si>
  <si>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</si>
  <si>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</si>
  <si>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</si>
  <si>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</si>
  <si>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</si>
  <si>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</si>
  <si>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</si>
  <si>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</si>
  <si>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</si>
  <si>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</si>
  <si>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</si>
  <si>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</si>
  <si>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</si>
  <si>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</si>
  <si>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</si>
  <si>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</si>
  <si>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</si>
  <si>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</si>
  <si>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</si>
  <si>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</si>
  <si>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</si>
  <si>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</si>
  <si>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</si>
  <si>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</si>
  <si>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</si>
  <si>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</si>
  <si>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</si>
  <si>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</si>
  <si>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</si>
  <si>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</si>
  <si>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</si>
  <si>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</si>
  <si>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</si>
  <si>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</si>
  <si>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</si>
  <si>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</si>
  <si>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</si>
  <si>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</si>
  <si>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</si>
  <si>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</si>
  <si>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</si>
  <si>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</si>
  <si>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</si>
  <si>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</si>
  <si>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</si>
  <si>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</si>
  <si>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</si>
  <si>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</si>
  <si>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</si>
  <si>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</si>
  <si>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</si>
  <si>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</si>
  <si>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</si>
  <si>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</si>
  <si>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</si>
  <si>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</si>
  <si>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</si>
  <si>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</si>
  <si>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</si>
  <si>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</si>
  <si>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</si>
  <si>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</si>
  <si>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</si>
  <si>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</si>
  <si>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</si>
  <si>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</si>
  <si>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</si>
  <si>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</si>
  <si>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</si>
  <si>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</si>
  <si>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</si>
  <si>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</si>
  <si>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</si>
  <si>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</si>
  <si>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</si>
  <si>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</si>
  <si>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</si>
  <si>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</si>
  <si>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</si>
  <si>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</si>
  <si>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</si>
  <si>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</si>
  <si>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</si>
  <si>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</si>
  <si>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</si>
  <si>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</si>
  <si>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</si>
  <si>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</si>
  <si>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</si>
  <si>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</si>
  <si>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</si>
  <si>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</si>
  <si>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</si>
  <si>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</si>
  <si>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</si>
  <si>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</si>
  <si>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</si>
  <si>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</si>
  <si>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</si>
  <si>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</si>
  <si>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</si>
  <si>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</si>
  <si>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</si>
  <si>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</si>
  <si>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</si>
  <si>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</si>
  <si>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</si>
  <si>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</si>
  <si>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</si>
  <si>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</si>
  <si>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</si>
  <si>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</si>
  <si>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</si>
  <si>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</si>
  <si>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</si>
  <si>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</si>
  <si>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</si>
  <si>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</si>
  <si>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</si>
  <si>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</si>
  <si>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</si>
  <si>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</si>
  <si>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</si>
  <si>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</si>
  <si>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</si>
  <si>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</si>
  <si>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</si>
  <si>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</si>
  <si>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</si>
  <si>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</si>
  <si>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</si>
  <si>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</si>
  <si>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</si>
  <si>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</si>
  <si>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</si>
  <si>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</si>
  <si>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</si>
  <si>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</si>
  <si>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</si>
  <si>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</si>
  <si>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</si>
  <si>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</si>
  <si>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</si>
  <si>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</si>
  <si>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</si>
  <si>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</si>
  <si>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</si>
  <si>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</si>
  <si>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</si>
  <si>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</si>
  <si>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</si>
  <si>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</si>
  <si>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</si>
  <si>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</si>
  <si>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</si>
  <si>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</si>
  <si>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</si>
  <si>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</si>
  <si>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</si>
  <si>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</si>
  <si>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</si>
  <si>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</si>
  <si>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</si>
  <si>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</si>
  <si>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</si>
  <si>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</si>
  <si>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</si>
  <si>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</si>
  <si>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</si>
  <si>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</si>
  <si>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</si>
  <si>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</si>
  <si>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</si>
  <si>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</si>
  <si>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</si>
  <si>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</si>
  <si>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</si>
  <si>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</si>
  <si>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</si>
  <si>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</si>
  <si>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</si>
  <si>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</si>
  <si>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</si>
  <si>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</si>
  <si>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</si>
  <si>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</si>
  <si>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</si>
  <si>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</si>
  <si>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</si>
  <si>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</si>
  <si>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</si>
  <si>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</si>
  <si>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</si>
  <si>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</si>
  <si>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</si>
  <si>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</si>
  <si>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</si>
  <si>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</si>
  <si>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</si>
  <si>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</si>
  <si>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</si>
  <si>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</si>
  <si>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</si>
  <si>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</si>
  <si>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</si>
  <si>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</si>
  <si>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</si>
  <si>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</si>
  <si>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</si>
  <si>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</si>
  <si>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</si>
  <si>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</si>
  <si>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</si>
  <si>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</si>
  <si>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</si>
  <si>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</si>
  <si>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</si>
  <si>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</si>
  <si>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</si>
  <si>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</si>
  <si>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</si>
  <si>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</si>
  <si>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</si>
  <si>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</si>
  <si>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</si>
  <si>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</si>
  <si>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</si>
  <si>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</si>
  <si>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</si>
  <si>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</si>
  <si>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</si>
  <si>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</si>
  <si>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</si>
  <si>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</si>
  <si>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</si>
  <si>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</si>
  <si>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</si>
  <si>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</si>
  <si>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</si>
  <si>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</si>
  <si>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</si>
  <si>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</si>
  <si>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</si>
  <si>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</si>
  <si>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</si>
  <si>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</si>
  <si>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</si>
  <si>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</si>
  <si>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</si>
  <si>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</si>
  <si>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</si>
  <si>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</si>
  <si>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</si>
  <si>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</si>
  <si>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</si>
  <si>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</si>
  <si>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</si>
  <si>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</si>
  <si>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</si>
  <si>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</si>
  <si>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</si>
  <si>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</si>
  <si>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</si>
  <si>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</si>
  <si>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</si>
  <si>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</si>
  <si>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</si>
  <si>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</si>
  <si>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</si>
  <si>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</si>
  <si>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</si>
  <si>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</si>
  <si>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</si>
  <si>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</si>
  <si>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</si>
  <si>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</si>
  <si>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</si>
  <si>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</si>
  <si>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</si>
  <si>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</si>
  <si>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</si>
  <si>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</si>
  <si>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</si>
  <si>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</si>
  <si>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</si>
  <si>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</si>
  <si>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</si>
  <si>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</si>
  <si>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</si>
  <si>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</si>
  <si>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</si>
  <si>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</si>
  <si>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</si>
  <si>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</si>
  <si>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</si>
  <si>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</si>
  <si>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</si>
  <si>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</si>
  <si>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</si>
  <si>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</si>
  <si>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</si>
  <si>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</si>
  <si>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</si>
  <si>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</si>
  <si>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</si>
  <si>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</si>
  <si>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</si>
  <si>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</si>
  <si>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</si>
  <si>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</si>
  <si>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</si>
  <si>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</si>
  <si>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</si>
  <si>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</si>
  <si>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</si>
  <si>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</si>
  <si>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</si>
  <si>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</si>
  <si>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</si>
  <si>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</si>
  <si>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</si>
  <si>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</si>
  <si>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</si>
  <si>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</si>
  <si>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</si>
  <si>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</si>
  <si>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</si>
  <si>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</si>
  <si>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</si>
  <si>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</si>
  <si>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</si>
  <si>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</si>
  <si>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</si>
  <si>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</si>
  <si>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</si>
  <si>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</si>
  <si>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</si>
  <si>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</si>
  <si>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</si>
  <si>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</si>
  <si>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</si>
  <si>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</si>
  <si>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</si>
  <si>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</si>
  <si>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</si>
  <si>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</si>
  <si>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</si>
  <si>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</si>
  <si>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</si>
  <si>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</si>
  <si>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</si>
  <si>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</si>
  <si>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</si>
  <si>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</si>
  <si>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</si>
  <si>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</si>
  <si>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</si>
  <si>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</si>
  <si>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</si>
  <si>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</si>
  <si>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</si>
  <si>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</si>
  <si>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</si>
  <si>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</si>
  <si>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</si>
  <si>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</si>
  <si>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</si>
  <si>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</si>
  <si>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</si>
  <si>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</si>
  <si>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</si>
  <si>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</si>
  <si>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</si>
  <si>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</si>
  <si>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</si>
  <si>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</si>
  <si>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</si>
  <si>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</si>
  <si>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</si>
  <si>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</si>
  <si>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</si>
  <si>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</si>
  <si>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</si>
  <si>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</si>
  <si>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</si>
  <si>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</si>
  <si>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</si>
  <si>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</si>
  <si>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</si>
  <si>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</si>
  <si>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</si>
  <si>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</si>
  <si>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</si>
  <si>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</si>
  <si>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</si>
  <si>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</si>
  <si>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</si>
  <si>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</si>
  <si>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</si>
  <si>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</si>
  <si>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</si>
  <si>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</si>
  <si>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</si>
  <si>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</si>
  <si>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</si>
  <si>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</si>
  <si>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</si>
  <si>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</si>
  <si>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</si>
  <si>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</si>
  <si>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</si>
  <si>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</si>
  <si>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</si>
  <si>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</si>
  <si>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</si>
  <si>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</si>
  <si>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</si>
  <si>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</si>
  <si>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</si>
  <si>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</si>
  <si>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</si>
  <si>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</si>
  <si>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</si>
  <si>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</si>
  <si>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</si>
  <si>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</si>
  <si>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</si>
  <si>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</si>
  <si>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</si>
  <si>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</si>
  <si>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</si>
  <si>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</si>
  <si>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</si>
  <si>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</si>
  <si>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</si>
  <si>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</si>
  <si>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</si>
  <si>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</si>
  <si>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</si>
  <si>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</si>
  <si>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</si>
  <si>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</si>
  <si>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</si>
  <si>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</si>
  <si>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</si>
  <si>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</si>
  <si>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</si>
  <si>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</si>
  <si>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</si>
  <si>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</si>
  <si>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</si>
  <si>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</si>
  <si>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</si>
  <si>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</si>
  <si>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</si>
  <si>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</si>
  <si>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</si>
  <si>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</si>
  <si>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</si>
  <si>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</si>
  <si>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</si>
  <si>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</si>
  <si>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</si>
  <si>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</si>
  <si>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</si>
  <si>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</si>
  <si>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</si>
  <si>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</si>
  <si>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</si>
  <si>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</si>
  <si>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</si>
  <si>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</si>
  <si>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</si>
  <si>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</si>
  <si>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</si>
  <si>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</si>
  <si>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</si>
  <si>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</si>
  <si>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</si>
  <si>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</si>
  <si>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</si>
  <si>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</si>
  <si>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</si>
  <si>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</si>
  <si>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</si>
  <si>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</si>
  <si>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</si>
  <si>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</si>
  <si>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</si>
  <si>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</si>
  <si>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</si>
  <si>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</si>
  <si>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</si>
  <si>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</si>
  <si>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</si>
  <si>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</si>
  <si>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</si>
  <si>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</si>
  <si>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</si>
  <si>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</si>
  <si>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</si>
  <si>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</si>
  <si>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</si>
  <si>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</si>
  <si>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</si>
  <si>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</si>
  <si>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</si>
  <si>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</si>
  <si>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</si>
  <si>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</si>
  <si>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</si>
  <si>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</si>
  <si>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</si>
  <si>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</si>
  <si>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</si>
  <si>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</si>
  <si>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</si>
  <si>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</si>
  <si>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</si>
  <si>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</si>
  <si>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</si>
  <si>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</si>
  <si>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</si>
  <si>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</si>
  <si>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</si>
  <si>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</si>
  <si>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</si>
  <si>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</si>
  <si>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</si>
  <si>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</si>
  <si>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</si>
  <si>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</si>
  <si>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</si>
  <si>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</si>
  <si>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</si>
  <si>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</si>
  <si>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</si>
  <si>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</si>
  <si>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</si>
  <si>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</si>
  <si>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</si>
  <si>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</si>
  <si>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</si>
  <si>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</si>
  <si>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</si>
  <si>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</si>
  <si>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</si>
  <si>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</si>
  <si>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</si>
  <si>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</si>
  <si>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</si>
  <si>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</si>
  <si>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</si>
  <si>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</si>
  <si>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</si>
  <si>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</si>
  <si>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</si>
  <si>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</si>
  <si>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</si>
  <si>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</si>
  <si>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</si>
  <si>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</si>
  <si>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</si>
  <si>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</si>
  <si>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</si>
  <si>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</si>
  <si>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</si>
  <si>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</si>
  <si>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</si>
  <si>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</si>
  <si>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</si>
  <si>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</si>
  <si>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</si>
  <si>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</si>
  <si>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</si>
  <si>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</si>
  <si>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</si>
  <si>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</si>
  <si>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</si>
  <si>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</si>
  <si>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</si>
  <si>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</si>
  <si>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</si>
  <si>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</si>
  <si>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</si>
  <si>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</si>
  <si>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</si>
  <si>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</si>
  <si>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</si>
  <si>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</si>
  <si>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</si>
  <si>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</si>
  <si>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</si>
  <si>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</si>
  <si>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</si>
  <si>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</si>
  <si>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</si>
  <si>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</si>
  <si>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</si>
  <si>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</si>
  <si>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</si>
  <si>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</si>
  <si>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</si>
  <si>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</si>
  <si>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</si>
  <si>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</si>
  <si>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</si>
  <si>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</si>
  <si>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</si>
  <si>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</si>
  <si>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</si>
  <si>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</si>
  <si>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</si>
  <si>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</si>
  <si>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</si>
  <si>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</si>
  <si>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</si>
  <si>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</si>
  <si>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</si>
  <si>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</si>
  <si>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</si>
  <si>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</si>
  <si>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</si>
  <si>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</si>
  <si>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</si>
  <si>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</si>
  <si>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</si>
  <si>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</si>
  <si>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</si>
  <si>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</si>
  <si>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</si>
  <si>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</si>
  <si>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</si>
  <si>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</si>
  <si>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</si>
  <si>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</si>
  <si>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</si>
  <si>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</si>
  <si>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</si>
  <si>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</si>
  <si>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</si>
  <si>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</si>
  <si>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</si>
  <si>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</si>
  <si>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</si>
  <si>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</si>
  <si>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</si>
  <si>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</si>
  <si>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</si>
  <si>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</si>
  <si>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</si>
  <si>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</si>
  <si>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</si>
  <si>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</si>
  <si>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</si>
  <si>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</si>
  <si>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</si>
  <si>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</si>
  <si>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</si>
  <si>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</si>
  <si>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</si>
  <si>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</si>
  <si>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</si>
  <si>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</si>
  <si>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</si>
  <si>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</si>
  <si>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</si>
  <si>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</si>
  <si>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</si>
  <si>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</si>
  <si>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</si>
  <si>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</si>
  <si>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</si>
  <si>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</si>
  <si>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</si>
  <si>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</si>
  <si>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</si>
  <si>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</si>
  <si>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</si>
  <si>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</si>
  <si>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</si>
  <si>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</si>
  <si>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</si>
  <si>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</si>
  <si>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</si>
  <si>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</si>
  <si>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</si>
  <si>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</si>
  <si>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</si>
  <si>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</si>
  <si>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</si>
  <si>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</si>
  <si>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</si>
  <si>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</si>
  <si>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</si>
  <si>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</si>
  <si>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</si>
  <si>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</si>
  <si>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</si>
  <si>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</si>
  <si>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</si>
  <si>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</si>
  <si>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</si>
  <si>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</si>
  <si>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</si>
  <si>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</si>
  <si>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</si>
  <si>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</si>
  <si>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</si>
  <si>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</si>
  <si>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</si>
  <si>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</si>
  <si>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</si>
  <si>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</si>
  <si>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</si>
  <si>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</si>
  <si>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</si>
  <si>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</si>
  <si>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</si>
  <si>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</si>
  <si>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</si>
  <si>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</si>
  <si>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</si>
  <si>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</si>
  <si>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</si>
  <si>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</si>
  <si>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</si>
  <si>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</si>
  <si>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</si>
  <si>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</si>
  <si>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</si>
  <si>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</si>
  <si>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</si>
  <si>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</si>
  <si>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</si>
  <si>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</si>
  <si>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</si>
  <si>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</si>
  <si>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</si>
  <si>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</si>
  <si>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</si>
  <si>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</si>
  <si>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</si>
  <si>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</si>
  <si>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</si>
  <si>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</si>
  <si>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</si>
  <si>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</si>
  <si>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</si>
  <si>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</si>
  <si>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</si>
  <si>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</si>
  <si>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</si>
  <si>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</si>
  <si>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</si>
  <si>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</si>
  <si>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</si>
  <si>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</si>
  <si>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</si>
  <si>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</si>
  <si>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</si>
  <si>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</si>
  <si>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</si>
  <si>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</si>
  <si>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</si>
  <si>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</si>
  <si>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</si>
  <si>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</si>
  <si>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</si>
  <si>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</si>
  <si>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</si>
  <si>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</si>
  <si>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</si>
  <si>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</si>
  <si>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</si>
  <si>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</si>
  <si>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</si>
  <si>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</si>
  <si>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</si>
  <si>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</si>
  <si>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</si>
  <si>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</si>
  <si>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</si>
  <si>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</si>
  <si>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</si>
  <si>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</si>
  <si>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</si>
  <si>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</si>
  <si>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</si>
  <si>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</si>
  <si>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</si>
  <si>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</si>
  <si>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</si>
  <si>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</si>
  <si>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</si>
  <si>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</si>
  <si>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</si>
  <si>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</si>
  <si>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</si>
  <si>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</si>
  <si>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</si>
  <si>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</si>
  <si>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</si>
  <si>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</si>
  <si>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</si>
  <si>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</si>
  <si>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</si>
  <si>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</si>
  <si>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</si>
  <si>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</si>
  <si>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</si>
  <si>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</si>
  <si>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</si>
  <si>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</si>
  <si>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</si>
  <si>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</si>
  <si>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</si>
  <si>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</si>
  <si>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</si>
  <si>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</si>
  <si>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</si>
  <si>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</si>
  <si>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</si>
  <si>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</si>
  <si>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</si>
  <si>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</si>
  <si>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</si>
  <si>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</si>
  <si>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</si>
  <si>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</si>
  <si>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</si>
  <si>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</si>
  <si>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</si>
  <si>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</si>
  <si>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</si>
  <si>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</si>
  <si>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</si>
  <si>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</si>
  <si>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</si>
  <si>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</si>
  <si>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</si>
  <si>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</si>
  <si>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</si>
  <si>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</si>
  <si>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</si>
  <si>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</si>
  <si>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</si>
  <si>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</si>
  <si>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</si>
  <si>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</si>
  <si>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</si>
  <si>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</si>
  <si>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</si>
  <si>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</si>
  <si>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</si>
  <si>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</si>
  <si>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</si>
  <si>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</si>
  <si>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</si>
  <si>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</si>
  <si>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</si>
  <si>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</si>
  <si>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</si>
  <si>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</si>
  <si>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</si>
  <si>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</si>
  <si>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</si>
  <si>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</si>
  <si>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</si>
  <si>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</si>
  <si>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</si>
  <si>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</si>
  <si>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</si>
  <si>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</si>
  <si>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</si>
  <si>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</si>
  <si>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</si>
  <si>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</si>
  <si>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</si>
  <si>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</si>
  <si>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</si>
  <si>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</si>
  <si>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</si>
  <si>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</si>
  <si>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</si>
  <si>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</si>
  <si>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</si>
  <si>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</si>
  <si>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</si>
  <si>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</si>
  <si>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</si>
  <si>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</si>
  <si>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</si>
  <si>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</si>
  <si>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</si>
  <si>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</si>
  <si>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</si>
  <si>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</si>
  <si>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</si>
  <si>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</si>
  <si>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</si>
  <si>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</si>
  <si>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</si>
  <si>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</si>
  <si>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</si>
  <si>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</si>
  <si>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</si>
  <si>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</si>
  <si>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</si>
  <si>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</si>
  <si>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</si>
  <si>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</si>
  <si>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</si>
  <si>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</si>
  <si>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</si>
  <si>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</si>
  <si>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</si>
  <si>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</si>
  <si>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</si>
  <si>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</si>
  <si>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</si>
  <si>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</si>
  <si>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</si>
  <si>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</si>
  <si>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</si>
  <si>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</si>
  <si>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</si>
  <si>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</si>
  <si>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</si>
  <si>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</si>
  <si>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</si>
  <si>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</si>
  <si>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</si>
  <si>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</si>
  <si>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</si>
  <si>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</si>
  <si>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</si>
  <si>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</si>
  <si>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</si>
  <si>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</si>
  <si>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</si>
  <si>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</si>
  <si>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</si>
  <si>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</si>
  <si>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</si>
  <si>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</si>
  <si>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</si>
  <si>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</si>
  <si>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</si>
  <si>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</si>
  <si>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</si>
  <si>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</si>
  <si>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</si>
  <si>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</si>
  <si>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</si>
  <si>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</si>
  <si>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</si>
  <si>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</si>
  <si>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</si>
  <si>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</si>
  <si>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</si>
  <si>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</si>
  <si>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</si>
  <si>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</si>
  <si>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</si>
  <si>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</si>
  <si>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</si>
  <si>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</si>
  <si>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</si>
  <si>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</si>
  <si>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</si>
  <si>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</si>
  <si>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</si>
  <si>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</si>
  <si>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</si>
  <si>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</si>
  <si>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</si>
  <si>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</si>
  <si>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</si>
  <si>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</si>
  <si>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</si>
  <si>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</si>
  <si>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</si>
  <si>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</si>
  <si>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</si>
  <si>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</si>
  <si>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</si>
  <si>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</si>
  <si>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</si>
  <si>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</si>
  <si>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</si>
  <si>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</si>
  <si>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</si>
  <si>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</si>
  <si>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</si>
  <si>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</si>
  <si>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</si>
  <si>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</si>
  <si>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</si>
  <si>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</si>
  <si>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</si>
  <si>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</si>
  <si>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</si>
  <si>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</si>
  <si>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</si>
  <si>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</si>
  <si>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</si>
  <si>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</si>
  <si>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</si>
  <si>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</si>
  <si>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</si>
  <si>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</si>
  <si>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</si>
  <si>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</si>
  <si>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</si>
  <si>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</si>
  <si>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</si>
  <si>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</si>
  <si>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</si>
  <si>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</si>
  <si>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</si>
  <si>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</si>
  <si>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</si>
  <si>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</si>
  <si>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</si>
  <si>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</si>
  <si>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</si>
  <si>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</si>
  <si>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</si>
  <si>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</si>
  <si>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</si>
  <si>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</si>
  <si>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</si>
  <si>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</si>
  <si>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</si>
  <si>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</si>
  <si>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</si>
  <si>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</si>
  <si>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</si>
  <si>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</si>
  <si>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</si>
  <si>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</si>
  <si>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</si>
  <si>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</si>
  <si>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</si>
  <si>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</si>
  <si>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</si>
  <si>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</si>
  <si>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</si>
  <si>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</si>
  <si>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</si>
  <si>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</si>
  <si>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</si>
  <si>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</si>
  <si>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</si>
  <si>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</si>
  <si>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</si>
  <si>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</si>
  <si>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</si>
  <si>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</si>
  <si>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</si>
  <si>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</si>
  <si>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</si>
  <si>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</si>
  <si>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</si>
  <si>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</si>
  <si>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</si>
  <si>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</si>
  <si>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</si>
  <si>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</si>
  <si>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</si>
  <si>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</si>
  <si>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</si>
  <si>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</si>
  <si>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</si>
  <si>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</si>
  <si>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</si>
  <si>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</si>
  <si>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</si>
  <si>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</si>
  <si>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</si>
  <si>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</si>
  <si>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</si>
  <si>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</si>
  <si>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</si>
  <si>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</si>
  <si>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</si>
  <si>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</si>
  <si>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</si>
  <si>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</si>
  <si>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</si>
  <si>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</si>
  <si>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</si>
  <si>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</si>
  <si>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</si>
  <si>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</si>
  <si>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</si>
  <si>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</si>
  <si>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</si>
  <si>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</si>
  <si>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</si>
  <si>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</si>
  <si>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</si>
  <si>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</si>
  <si>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</si>
  <si>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</si>
  <si>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</si>
  <si>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</si>
  <si>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</si>
  <si>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</si>
  <si>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</si>
  <si>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</si>
  <si>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</si>
  <si>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</si>
  <si>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</si>
  <si>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</si>
  <si>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</si>
  <si>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</si>
  <si>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</si>
  <si>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</si>
  <si>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</si>
  <si>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</si>
  <si>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</si>
  <si>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</si>
  <si>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</si>
  <si>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</si>
  <si>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</si>
  <si>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</si>
  <si>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</si>
  <si>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</si>
  <si>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</si>
  <si>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</si>
  <si>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</si>
  <si>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</si>
  <si>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</si>
  <si>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</si>
  <si>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</si>
  <si>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</si>
  <si>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</si>
  <si>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</si>
  <si>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</si>
  <si>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</si>
  <si>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</si>
  <si>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</si>
  <si>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</si>
  <si>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</si>
  <si>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</si>
  <si>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</si>
  <si>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</si>
  <si>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</si>
  <si>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</si>
  <si>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</si>
  <si>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</si>
  <si>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</si>
  <si>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</si>
  <si>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</si>
  <si>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</si>
  <si>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</si>
  <si>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</si>
  <si>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</si>
  <si>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</si>
  <si>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</si>
  <si>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</si>
  <si>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</si>
  <si>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</si>
  <si>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</si>
  <si>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</si>
  <si>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</si>
  <si>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</si>
  <si>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</si>
  <si>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</si>
  <si>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</si>
  <si>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</si>
  <si>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</si>
  <si>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</si>
  <si>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</si>
  <si>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</si>
  <si>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</si>
  <si>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</si>
  <si>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</si>
  <si>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</si>
  <si>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</si>
  <si>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</si>
  <si>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</si>
  <si>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</si>
  <si>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</si>
  <si>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</si>
  <si>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</si>
  <si>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</si>
  <si>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</si>
  <si>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</si>
  <si>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</si>
  <si>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</si>
  <si>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</si>
  <si>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</si>
  <si>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</si>
  <si>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</si>
  <si>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</si>
  <si>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</si>
  <si>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</si>
  <si>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</si>
  <si>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</si>
  <si>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</si>
  <si>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</si>
  <si>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</si>
  <si>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</si>
  <si>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</si>
  <si>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</si>
  <si>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</si>
  <si>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</si>
  <si>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</si>
  <si>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</si>
  <si>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</si>
  <si>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</si>
  <si>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</si>
  <si>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</si>
  <si>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</si>
  <si>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</si>
  <si>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</si>
  <si>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</si>
  <si>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</si>
  <si>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</si>
  <si>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</si>
  <si>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</si>
  <si>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</si>
  <si>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</si>
  <si>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</si>
  <si>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</si>
  <si>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</si>
  <si>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</si>
  <si>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</si>
  <si>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</si>
  <si>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</si>
  <si>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</si>
  <si>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</si>
  <si>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</si>
  <si>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</si>
  <si>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</si>
  <si>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</si>
  <si>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</si>
  <si>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</si>
  <si>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</si>
  <si>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</si>
  <si>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</si>
  <si>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</si>
  <si>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</si>
  <si>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</si>
  <si>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</si>
  <si>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</si>
  <si>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</si>
  <si>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</si>
  <si>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</si>
  <si>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</si>
  <si>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</si>
  <si>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</si>
  <si>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</si>
  <si>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</si>
  <si>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</si>
  <si>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</si>
  <si>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</si>
  <si>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</si>
  <si>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</si>
  <si>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</si>
  <si>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</si>
  <si>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</si>
  <si>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</si>
  <si>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</si>
  <si>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</si>
  <si>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</si>
  <si>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</si>
  <si>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</si>
  <si>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</si>
  <si>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</si>
  <si>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</si>
  <si>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</si>
  <si>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</si>
  <si>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</si>
  <si>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</si>
  <si>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</si>
  <si>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</si>
  <si>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</si>
  <si>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</si>
  <si>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</si>
  <si>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</si>
  <si>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</si>
  <si>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</si>
  <si>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</si>
  <si>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</si>
  <si>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</si>
  <si>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</si>
  <si>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</si>
  <si>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</si>
  <si>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</si>
  <si>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</si>
  <si>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</si>
  <si>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</si>
  <si>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</si>
  <si>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</si>
  <si>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</si>
  <si>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</si>
  <si>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</si>
  <si>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</si>
  <si>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</si>
  <si>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</si>
  <si>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</si>
  <si>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</si>
  <si>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</si>
  <si>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</si>
  <si>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</si>
  <si>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</si>
  <si>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</si>
  <si>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</si>
  <si>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</si>
  <si>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</si>
  <si>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</si>
  <si>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</si>
  <si>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</si>
  <si>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</si>
  <si>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</si>
  <si>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</si>
  <si>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</si>
  <si>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</si>
  <si>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</si>
  <si>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</si>
  <si>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</si>
  <si>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</si>
  <si>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</si>
  <si>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</si>
  <si>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</si>
  <si>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</si>
  <si>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</si>
  <si>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</si>
  <si>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</si>
  <si>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</si>
  <si>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</si>
  <si>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</si>
  <si>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</si>
  <si>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</si>
  <si>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</si>
  <si>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</si>
  <si>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</si>
  <si>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</si>
  <si>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</si>
  <si>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</si>
  <si>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</si>
  <si>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</si>
  <si>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</si>
  <si>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</si>
  <si>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</si>
  <si>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</si>
  <si>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</si>
  <si>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</si>
  <si>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</si>
  <si>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</si>
  <si>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</si>
  <si>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</si>
  <si>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</si>
  <si>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</si>
  <si>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</si>
  <si>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</si>
  <si>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</si>
  <si>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</si>
  <si>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</si>
  <si>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</si>
  <si>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</si>
  <si>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</si>
  <si>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</si>
  <si>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</si>
  <si>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</si>
  <si>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</si>
  <si>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</si>
  <si>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</si>
  <si>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</si>
  <si>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</si>
  <si>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</si>
  <si>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</si>
  <si>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</si>
  <si>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</si>
  <si>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</si>
  <si>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</si>
  <si>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</si>
  <si>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</si>
  <si>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</si>
  <si>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</si>
  <si>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</si>
  <si>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</si>
  <si>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</si>
  <si>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</si>
  <si>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</si>
  <si>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</si>
  <si>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</si>
  <si>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</si>
  <si>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</si>
  <si>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</si>
  <si>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</si>
  <si>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</si>
  <si>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</si>
  <si>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</si>
  <si>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</si>
  <si>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</si>
  <si>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</si>
  <si>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</si>
  <si>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</si>
  <si>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</si>
  <si>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</si>
  <si>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</si>
  <si>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</si>
  <si>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</si>
  <si>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</si>
  <si>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</si>
  <si>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</si>
  <si>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</si>
  <si>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</si>
  <si>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</si>
  <si>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</si>
  <si>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</si>
  <si>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</si>
  <si>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</si>
  <si>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</si>
  <si>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</si>
  <si>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</si>
  <si>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</si>
  <si>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</si>
  <si>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</si>
  <si>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</si>
  <si>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</si>
  <si>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</si>
  <si>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</si>
  <si>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</si>
  <si>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</si>
  <si>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</si>
  <si>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</si>
  <si>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</si>
  <si>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</si>
  <si>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</si>
  <si>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</si>
  <si>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</si>
  <si>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</si>
  <si>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</si>
  <si>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</si>
  <si>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</si>
  <si>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</si>
  <si>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</si>
  <si>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</si>
  <si>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</si>
  <si>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</si>
  <si>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</si>
  <si>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</si>
  <si>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</si>
  <si>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</si>
  <si>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</si>
  <si>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</si>
  <si>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</si>
  <si>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</si>
  <si>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</si>
  <si>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</si>
  <si>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</si>
  <si>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</si>
  <si>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</si>
  <si>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</si>
  <si>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</si>
  <si>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</si>
  <si>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</si>
  <si>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</si>
  <si>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</si>
  <si>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</si>
  <si>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</si>
  <si>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</si>
  <si>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</si>
  <si>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</si>
  <si>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</si>
  <si>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</si>
  <si>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</si>
  <si>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</si>
  <si>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</si>
  <si>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</si>
  <si>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</si>
  <si>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</si>
  <si>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</si>
  <si>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</si>
  <si>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</si>
  <si>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</si>
  <si>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</si>
  <si>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</si>
  <si>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</si>
  <si>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</si>
  <si>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</si>
  <si>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</si>
  <si>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</si>
  <si>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</si>
  <si>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</si>
  <si>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</si>
  <si>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</si>
  <si>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</si>
  <si>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</si>
  <si>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</si>
  <si>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</si>
  <si>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</si>
  <si>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</si>
  <si>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</si>
  <si>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</si>
  <si>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</si>
  <si>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</si>
  <si>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</si>
  <si>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</si>
  <si>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</si>
  <si>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</si>
  <si>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</si>
  <si>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</si>
  <si>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</si>
  <si>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</si>
  <si>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</si>
  <si>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</si>
  <si>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</si>
  <si>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</si>
  <si>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</si>
  <si>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</si>
  <si>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</si>
  <si>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</si>
  <si>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</si>
  <si>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</si>
  <si>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</si>
  <si>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</si>
  <si>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</si>
  <si>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</si>
  <si>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</si>
  <si>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</si>
  <si>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</si>
  <si>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</si>
  <si>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</si>
  <si>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</si>
  <si>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</si>
  <si>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</si>
  <si>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</si>
  <si>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</si>
  <si>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</si>
  <si>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</si>
  <si>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</si>
  <si>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</si>
  <si>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</si>
  <si>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</si>
  <si>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</si>
  <si>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</si>
  <si>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</si>
  <si>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</si>
  <si>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</si>
  <si>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</si>
  <si>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</si>
  <si>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</si>
  <si>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</si>
  <si>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</si>
  <si>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</si>
  <si>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</si>
  <si>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</si>
  <si>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</si>
  <si>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</si>
  <si>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</si>
  <si>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</si>
  <si>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</si>
  <si>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</si>
  <si>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</si>
  <si>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</si>
  <si>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</si>
  <si>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</si>
  <si>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</si>
  <si>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</si>
  <si>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</si>
  <si>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</si>
  <si>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</si>
  <si>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</si>
  <si>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</si>
  <si>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</si>
  <si>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</si>
  <si>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</si>
  <si>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</si>
  <si>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</si>
  <si>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</si>
  <si>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</si>
  <si>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</si>
  <si>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</si>
  <si>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</si>
  <si>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</si>
  <si>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</si>
  <si>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</si>
  <si>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</si>
  <si>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</si>
  <si>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</si>
  <si>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</si>
  <si>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</si>
  <si>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</si>
  <si>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</si>
  <si>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</si>
  <si>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</si>
  <si>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</si>
  <si>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</si>
  <si>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</si>
  <si>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</si>
  <si>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</si>
  <si>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</si>
  <si>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</si>
  <si>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</si>
  <si>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</si>
  <si>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</si>
  <si>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</si>
  <si>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</si>
  <si>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</si>
  <si>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</si>
  <si>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</si>
  <si>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</si>
  <si>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</si>
  <si>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</si>
  <si>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</si>
  <si>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</si>
  <si>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</si>
  <si>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</si>
  <si>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</si>
  <si>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</si>
  <si>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</si>
  <si>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</si>
  <si>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</si>
  <si>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</si>
  <si>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</si>
  <si>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</si>
  <si>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</si>
  <si>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</si>
  <si>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</si>
  <si>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</si>
  <si>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</si>
  <si>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</si>
  <si>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</si>
  <si>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</si>
  <si>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</si>
  <si>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</si>
  <si>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</si>
  <si>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</si>
  <si>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</si>
  <si>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</si>
  <si>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</si>
  <si>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</si>
  <si>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</si>
  <si>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</si>
  <si>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</si>
  <si>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</si>
  <si>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</si>
  <si>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</si>
  <si>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</si>
  <si>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</si>
  <si>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</si>
  <si>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</si>
  <si>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</si>
  <si>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</si>
  <si>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</si>
  <si>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</si>
  <si>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</si>
  <si>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</si>
  <si>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</si>
  <si>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</si>
  <si>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</si>
  <si>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</si>
  <si>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</si>
  <si>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</si>
  <si>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</si>
  <si>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</si>
  <si>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</si>
  <si>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</si>
  <si>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</si>
  <si>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</si>
  <si>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</si>
  <si>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</si>
  <si>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</si>
  <si>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</si>
  <si>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</si>
  <si>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</si>
  <si>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</si>
  <si>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</si>
  <si>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</si>
  <si>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</si>
  <si>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</si>
  <si>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</si>
  <si>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</si>
  <si>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</si>
  <si>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</si>
  <si>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</si>
  <si>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</si>
  <si>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</si>
  <si>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</si>
  <si>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</si>
  <si>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</si>
  <si>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</si>
  <si>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</si>
  <si>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</si>
  <si>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</si>
  <si>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</si>
  <si>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</si>
  <si>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</si>
  <si>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</si>
  <si>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</si>
  <si>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</si>
  <si>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</si>
  <si>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</si>
  <si>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</si>
  <si>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</si>
  <si>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</si>
  <si>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</si>
  <si>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</si>
  <si>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</si>
  <si>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</si>
  <si>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</si>
  <si>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</si>
  <si>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</si>
  <si>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</si>
  <si>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</si>
  <si>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</si>
  <si>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</si>
  <si>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</si>
  <si>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</si>
  <si>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</si>
  <si>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</si>
  <si>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</si>
  <si>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</si>
  <si>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</si>
  <si>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</si>
  <si>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</si>
  <si>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</si>
  <si>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</si>
  <si>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</si>
  <si>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</si>
  <si>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</si>
  <si>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</si>
  <si>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</si>
  <si>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</si>
  <si>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</si>
  <si>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</si>
  <si>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</si>
  <si>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</si>
  <si>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</si>
  <si>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</si>
  <si>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</si>
  <si>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</si>
  <si>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</si>
  <si>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</si>
  <si>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</si>
  <si>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</si>
  <si>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</si>
  <si>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</si>
  <si>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</si>
  <si>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</si>
  <si>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</si>
  <si>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</si>
  <si>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</si>
  <si>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</si>
  <si>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</si>
  <si>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</si>
  <si>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</si>
  <si>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</si>
  <si>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</si>
  <si>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</si>
  <si>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</si>
  <si>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</si>
  <si>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</si>
  <si>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</si>
  <si>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</si>
  <si>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</si>
  <si>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</si>
  <si>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</si>
  <si>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</si>
  <si>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</si>
  <si>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</si>
  <si>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</si>
  <si>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</si>
  <si>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</si>
  <si>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</si>
  <si>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</si>
  <si>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</si>
  <si>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</si>
  <si>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</si>
  <si>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</si>
  <si>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</si>
  <si>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</si>
  <si>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</si>
  <si>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</si>
  <si>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</si>
  <si>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</si>
  <si>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</si>
  <si>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</si>
  <si>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</si>
  <si>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</si>
  <si>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</si>
  <si>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</si>
  <si>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</si>
  <si>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</si>
  <si>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</si>
  <si>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</si>
  <si>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</si>
  <si>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</si>
  <si>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</si>
  <si>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</si>
  <si>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</si>
  <si>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</si>
  <si>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</si>
  <si>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</si>
  <si>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</si>
  <si>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</si>
  <si>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</si>
  <si>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</si>
  <si>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</si>
  <si>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</si>
  <si>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</si>
  <si>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</si>
  <si>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</si>
  <si>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</si>
  <si>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</si>
  <si>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</si>
  <si>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</si>
  <si>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</si>
  <si>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</si>
  <si>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</si>
  <si>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</si>
  <si>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</si>
  <si>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</si>
  <si>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</si>
  <si>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</si>
  <si>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</si>
  <si>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</si>
  <si>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</si>
  <si>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</si>
  <si>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</si>
  <si>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</si>
  <si>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</si>
  <si>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</si>
  <si>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</si>
  <si>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</si>
  <si>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</si>
  <si>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</si>
  <si>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</si>
  <si>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</si>
  <si>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</si>
  <si>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</si>
  <si>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</si>
  <si>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</si>
  <si>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</si>
  <si>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</si>
  <si>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</si>
  <si>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</si>
  <si>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</si>
  <si>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</si>
  <si>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</si>
  <si>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</si>
  <si>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</si>
  <si>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</si>
  <si>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</si>
  <si>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</si>
  <si>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</si>
  <si>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</si>
  <si>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</si>
  <si>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</si>
  <si>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</si>
  <si>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</si>
  <si>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</si>
  <si>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</si>
  <si>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</si>
  <si>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</si>
  <si>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</si>
  <si>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</si>
  <si>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</si>
  <si>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</si>
  <si>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</si>
  <si>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</si>
  <si>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</si>
  <si>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</si>
  <si>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</si>
  <si>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</si>
  <si>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</si>
  <si>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</si>
  <si>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</si>
  <si>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</si>
  <si>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</si>
  <si>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</si>
  <si>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</si>
  <si>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</si>
  <si>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</si>
  <si>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</si>
  <si>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</si>
  <si>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</si>
  <si>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</si>
  <si>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</si>
  <si>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</si>
  <si>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</si>
  <si>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</si>
  <si>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</si>
  <si>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</si>
  <si>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</si>
  <si>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</si>
  <si>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</si>
  <si>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</si>
  <si>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</si>
  <si>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</si>
  <si>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</si>
  <si>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</si>
  <si>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</si>
  <si>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</si>
  <si>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</si>
  <si>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</si>
  <si>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</si>
  <si>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</si>
  <si>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</si>
  <si>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</si>
  <si>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</si>
  <si>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</si>
  <si>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</si>
  <si>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</si>
  <si>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</si>
  <si>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</si>
  <si>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</si>
  <si>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</si>
  <si>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</si>
  <si>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</si>
  <si>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</si>
  <si>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</si>
  <si>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</si>
  <si>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</si>
  <si>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</si>
  <si>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</si>
  <si>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</si>
  <si>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</si>
  <si>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</si>
  <si>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</si>
  <si>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</si>
  <si>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</si>
  <si>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</si>
  <si>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</si>
  <si>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</si>
  <si>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</si>
  <si>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</si>
  <si>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</si>
  <si>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</si>
  <si>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</si>
  <si>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</si>
  <si>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</si>
  <si>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</si>
  <si>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</si>
  <si>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</si>
  <si>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</si>
  <si>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</si>
  <si>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</si>
  <si>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</si>
  <si>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</si>
  <si>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</si>
  <si>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</si>
  <si>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</si>
  <si>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</si>
  <si>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</si>
  <si>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</si>
  <si>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</si>
  <si>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</si>
  <si>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</si>
  <si>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</si>
  <si>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</si>
  <si>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</si>
  <si>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</si>
  <si>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</si>
  <si>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</si>
  <si>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</si>
  <si>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</si>
  <si>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</si>
  <si>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</si>
  <si>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</si>
  <si>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</si>
  <si>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</si>
  <si>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</si>
  <si>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</si>
  <si>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</si>
  <si>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</si>
  <si>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</si>
  <si>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</si>
  <si>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</si>
  <si>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</si>
  <si>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</si>
  <si>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</si>
  <si>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</si>
  <si>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</si>
  <si>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</si>
  <si>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</si>
  <si>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</si>
  <si>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</si>
  <si>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</si>
  <si>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</si>
  <si>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</si>
  <si>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</si>
  <si>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</si>
  <si>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</si>
  <si>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</si>
  <si>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</si>
  <si>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</si>
  <si>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</si>
  <si>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</si>
  <si>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</si>
  <si>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</si>
  <si>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</si>
  <si>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</si>
  <si>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</si>
  <si>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</si>
  <si>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</si>
  <si>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</si>
  <si>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</si>
  <si>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</si>
  <si>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</si>
  <si>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</si>
  <si>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</si>
  <si>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</si>
  <si>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</si>
  <si>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</si>
  <si>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</si>
  <si>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</si>
  <si>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</si>
  <si>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</si>
  <si>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</si>
  <si>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</si>
  <si>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</si>
  <si>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</si>
  <si>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</si>
  <si>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</si>
  <si>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</si>
  <si>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</si>
  <si>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</si>
  <si>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</si>
  <si>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</si>
  <si>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</si>
  <si>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</si>
  <si>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</si>
  <si>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</si>
  <si>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</si>
  <si>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</si>
  <si>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</si>
  <si>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</si>
  <si>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</si>
  <si>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</si>
  <si>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</si>
  <si>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</si>
  <si>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</si>
  <si>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</si>
  <si>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</si>
  <si>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</si>
  <si>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</si>
  <si>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</si>
  <si>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</si>
  <si>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</si>
  <si>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</si>
  <si>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</si>
  <si>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</si>
  <si>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</si>
  <si>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</si>
  <si>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</si>
  <si>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</si>
  <si>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</si>
  <si>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</si>
  <si>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</si>
  <si>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</si>
  <si>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</si>
  <si>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</si>
  <si>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</si>
  <si>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</si>
  <si>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</si>
  <si>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</si>
  <si>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</si>
  <si>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</si>
  <si>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</si>
  <si>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</si>
  <si>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</si>
  <si>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</si>
  <si>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</si>
  <si>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</si>
  <si>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</si>
  <si>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</si>
  <si>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</si>
  <si>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</si>
  <si>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</si>
  <si>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</si>
  <si>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</si>
  <si>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</si>
  <si>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</si>
  <si>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</si>
  <si>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</si>
  <si>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</si>
  <si>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</si>
  <si>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</si>
  <si>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</si>
  <si>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</si>
  <si>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</si>
  <si>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</si>
  <si>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</si>
  <si>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</si>
  <si>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</si>
  <si>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</si>
  <si>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</si>
  <si>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</si>
  <si>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</si>
  <si>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</si>
  <si>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</si>
  <si>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</si>
  <si>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</si>
  <si>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</si>
  <si>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</si>
  <si>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</si>
  <si>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</si>
  <si>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</si>
  <si>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</si>
  <si>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</si>
  <si>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</si>
  <si>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</si>
  <si>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</si>
  <si>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</si>
  <si>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</si>
  <si>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</si>
  <si>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</si>
  <si>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</si>
  <si>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</si>
  <si>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</si>
  <si>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</si>
  <si>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</si>
  <si>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</si>
  <si>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</si>
  <si>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</si>
  <si>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</si>
  <si>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</si>
  <si>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</si>
  <si>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</si>
  <si>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</si>
  <si>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</si>
  <si>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</si>
  <si>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</si>
  <si>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</si>
  <si>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</si>
  <si>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</si>
  <si>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</si>
  <si>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</si>
  <si>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</si>
  <si>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</si>
  <si>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</si>
  <si>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</si>
  <si>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</si>
  <si>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</si>
  <si>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</si>
  <si>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</si>
  <si>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</si>
  <si>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</si>
  <si>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</si>
  <si>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</si>
  <si>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</si>
  <si>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</si>
  <si>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</si>
  <si>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</si>
  <si>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</si>
  <si>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</si>
  <si>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</si>
  <si>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</si>
  <si>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</si>
  <si>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</si>
  <si>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</si>
  <si>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</si>
  <si>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</si>
  <si>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</si>
  <si>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</si>
  <si>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</si>
  <si>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</si>
  <si>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</si>
  <si>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</si>
  <si>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</si>
  <si>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</si>
  <si>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</si>
  <si>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</si>
  <si>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</si>
  <si>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</si>
  <si>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</si>
  <si>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</si>
  <si>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</si>
  <si>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</si>
  <si>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</si>
  <si>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</si>
  <si>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</si>
  <si>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</si>
  <si>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</si>
  <si>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</si>
  <si>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</si>
  <si>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</si>
  <si>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</si>
  <si>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</si>
  <si>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</si>
  <si>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</si>
  <si>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</si>
  <si>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</si>
  <si>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</si>
  <si>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</si>
  <si>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</si>
  <si>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</si>
  <si>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</si>
  <si>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</si>
  <si>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</si>
  <si>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</si>
  <si>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</si>
  <si>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</si>
  <si>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</si>
  <si>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</si>
  <si>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</si>
  <si>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</si>
  <si>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</si>
  <si>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</si>
  <si>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</si>
  <si>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</si>
  <si>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</si>
  <si>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</si>
  <si>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</si>
  <si>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</si>
  <si>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</si>
  <si>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</si>
  <si>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</si>
  <si>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</si>
  <si>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</si>
  <si>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</si>
  <si>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</si>
  <si>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</si>
  <si>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</si>
  <si>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</si>
  <si>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</si>
  <si>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</si>
  <si>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</si>
  <si>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</si>
  <si>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</si>
  <si>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</si>
  <si>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</si>
  <si>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</si>
  <si>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</si>
  <si>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</si>
  <si>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</si>
  <si>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</si>
  <si>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</si>
  <si>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</si>
  <si>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</si>
  <si>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</si>
  <si>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</si>
  <si>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</si>
  <si>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</si>
  <si>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</si>
  <si>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</si>
  <si>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</si>
  <si>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</si>
  <si>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</si>
  <si>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</si>
  <si>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</si>
  <si>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</si>
  <si>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</si>
  <si>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</si>
  <si>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</si>
  <si>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</si>
  <si>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</si>
  <si>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</si>
  <si>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</si>
  <si>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</si>
  <si>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</si>
  <si>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</si>
  <si>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</si>
  <si>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</si>
  <si>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</si>
  <si>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</si>
  <si>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</si>
  <si>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</si>
  <si>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</si>
  <si>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</si>
  <si>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</si>
  <si>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</si>
  <si>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</si>
  <si>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</si>
  <si>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</si>
  <si>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</si>
  <si>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</si>
  <si>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</si>
  <si>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</si>
  <si>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</si>
  <si>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</si>
  <si>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</si>
  <si>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</si>
  <si>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</si>
  <si>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</si>
  <si>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</si>
  <si>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</si>
  <si>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</si>
  <si>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</si>
  <si>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</si>
  <si>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</si>
  <si>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</si>
  <si>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</si>
  <si>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</si>
  <si>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</si>
  <si>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</si>
  <si>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</si>
  <si>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</si>
  <si>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</si>
  <si>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</si>
  <si>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</si>
  <si>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</si>
  <si>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</si>
  <si>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</si>
  <si>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</si>
  <si>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</si>
  <si>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</si>
  <si>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</si>
  <si>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</si>
  <si>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</si>
  <si>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</si>
  <si>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</si>
  <si>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</si>
  <si>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</si>
  <si>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</si>
  <si>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</si>
  <si>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</si>
  <si>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</si>
  <si>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</si>
  <si>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</si>
  <si>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</si>
  <si>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</si>
  <si>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</si>
  <si>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</si>
  <si>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</si>
  <si>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</si>
  <si>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</si>
  <si>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</si>
  <si>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</si>
  <si>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</si>
  <si>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</si>
  <si>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</si>
  <si>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</si>
  <si>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</si>
  <si>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</si>
  <si>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</si>
  <si>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</si>
  <si>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</si>
  <si>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</si>
  <si>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</si>
  <si>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</si>
  <si>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</si>
  <si>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</si>
  <si>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</si>
  <si>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</si>
  <si>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</si>
  <si>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</si>
  <si>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</si>
  <si>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</si>
  <si>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</si>
  <si>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</si>
  <si>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</si>
  <si>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</si>
  <si>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</si>
  <si>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</si>
  <si>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</si>
  <si>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</si>
  <si>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</si>
  <si>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</si>
  <si>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</si>
  <si>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</si>
  <si>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</si>
  <si>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</si>
  <si>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</si>
  <si>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</si>
  <si>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</si>
  <si>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</si>
  <si>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</si>
  <si>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</si>
  <si>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</si>
  <si>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</si>
  <si>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</si>
  <si>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</si>
  <si>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</si>
  <si>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</si>
  <si>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</si>
  <si>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</si>
  <si>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</si>
  <si>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</si>
  <si>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</si>
  <si>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</si>
  <si>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</si>
  <si>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</si>
  <si>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</si>
  <si>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</si>
  <si>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</si>
  <si>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</si>
  <si>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</si>
  <si>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</si>
  <si>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</si>
  <si>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</si>
  <si>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</si>
  <si>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</si>
  <si>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</si>
  <si>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</si>
  <si>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</si>
  <si>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</si>
  <si>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</si>
  <si>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</si>
  <si>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</si>
  <si>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</si>
  <si>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</si>
  <si>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</si>
  <si>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</si>
  <si>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</si>
  <si>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</si>
  <si>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</si>
  <si>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</si>
  <si>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</si>
  <si>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</si>
  <si>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</si>
  <si>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</si>
  <si>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</si>
  <si>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</si>
  <si>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</si>
  <si>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</si>
  <si>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</si>
  <si>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</si>
  <si>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</si>
  <si>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</si>
  <si>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</si>
  <si>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</si>
  <si>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</si>
  <si>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</si>
  <si>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</si>
  <si>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</si>
  <si>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</si>
  <si>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</si>
  <si>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</si>
  <si>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</si>
  <si>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</si>
  <si>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</si>
  <si>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</si>
  <si>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</si>
  <si>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</si>
  <si>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</si>
  <si>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</si>
  <si>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</si>
  <si>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</si>
  <si>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</si>
  <si>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</si>
  <si>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</si>
  <si>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</si>
  <si>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</si>
  <si>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</si>
  <si>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</si>
  <si>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</si>
  <si>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</si>
  <si>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</si>
  <si>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</si>
  <si>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</si>
  <si>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</si>
  <si>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</si>
  <si>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</si>
  <si>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</si>
  <si>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</si>
  <si>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</si>
  <si>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</si>
  <si>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</si>
  <si>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</si>
  <si>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</si>
  <si>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</si>
  <si>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</si>
  <si>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</si>
  <si>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</si>
  <si>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</si>
  <si>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</si>
  <si>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</si>
  <si>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</si>
  <si>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</si>
  <si>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</si>
  <si>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</si>
  <si>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</si>
  <si>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</si>
  <si>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</si>
  <si>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</si>
  <si>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</si>
  <si>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</si>
  <si>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</si>
  <si>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</si>
  <si>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</si>
  <si>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</si>
  <si>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</si>
  <si>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</si>
  <si>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</si>
  <si>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</si>
  <si>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</si>
  <si>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</si>
  <si>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</si>
  <si>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</si>
  <si>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</si>
  <si>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</si>
  <si>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</si>
  <si>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</si>
  <si>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</si>
  <si>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</si>
  <si>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</si>
  <si>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</si>
  <si>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</si>
  <si>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</si>
  <si>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</si>
  <si>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</si>
  <si>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</si>
  <si>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</si>
  <si>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</si>
  <si>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</si>
  <si>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</si>
  <si>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</si>
  <si>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</si>
  <si>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</si>
  <si>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</si>
  <si>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</si>
  <si>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</si>
  <si>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</si>
  <si>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</si>
  <si>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</si>
  <si>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</si>
  <si>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</si>
  <si>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</si>
  <si>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</si>
  <si>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</si>
  <si>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</si>
  <si>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</si>
  <si>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</si>
  <si>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</si>
  <si>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</si>
  <si>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</si>
  <si>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</si>
  <si>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</si>
  <si>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</si>
  <si>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</si>
  <si>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</si>
  <si>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</si>
  <si>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</si>
  <si>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</si>
  <si>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</si>
  <si>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</si>
  <si>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</si>
  <si>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</si>
  <si>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</si>
  <si>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</si>
  <si>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</si>
  <si>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</si>
  <si>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</si>
  <si>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</si>
  <si>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</si>
  <si>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</si>
  <si>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</si>
  <si>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</si>
  <si>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</si>
  <si>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</si>
  <si>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</si>
  <si>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</si>
  <si>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</si>
  <si>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</si>
  <si>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</si>
  <si>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</si>
  <si>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</si>
  <si>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</si>
  <si>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</si>
  <si>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</si>
  <si>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</si>
  <si>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</si>
  <si>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</si>
  <si>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</si>
  <si>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</si>
  <si>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</si>
  <si>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</si>
  <si>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</si>
  <si>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</si>
  <si>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</si>
  <si>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</si>
  <si>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</si>
  <si>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</si>
  <si>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</si>
  <si>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</si>
  <si>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</si>
  <si>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</si>
  <si>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</si>
  <si>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</si>
  <si>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</si>
  <si>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</si>
  <si>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</si>
  <si>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</si>
  <si>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</si>
  <si>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</si>
  <si>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</si>
  <si>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</si>
  <si>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</si>
  <si>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</si>
  <si>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</si>
  <si>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</si>
  <si>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</si>
  <si>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</si>
  <si>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</si>
  <si>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</si>
  <si>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</si>
  <si>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</si>
  <si>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</si>
  <si>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</si>
  <si>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</si>
  <si>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</si>
  <si>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</si>
  <si>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</si>
  <si>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</si>
  <si>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</si>
  <si>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</si>
  <si>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</si>
  <si>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</si>
  <si>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</si>
  <si>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</si>
  <si>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</si>
  <si>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</si>
  <si>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</si>
  <si>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</si>
  <si>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</si>
  <si>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</si>
  <si>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</si>
  <si>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</si>
  <si>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</si>
  <si>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</si>
  <si>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</si>
  <si>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</si>
  <si>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</si>
  <si>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</si>
  <si>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</si>
  <si>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</si>
  <si>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</si>
  <si>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</si>
  <si>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</si>
  <si>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</si>
  <si>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</si>
  <si>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</si>
  <si>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</si>
  <si>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</si>
  <si>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</si>
  <si>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</si>
  <si>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</si>
  <si>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</si>
  <si>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</si>
  <si>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</si>
  <si>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</si>
  <si>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</si>
  <si>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</si>
  <si>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</si>
  <si>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</si>
  <si>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</si>
  <si>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</si>
  <si>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</si>
  <si>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</si>
  <si>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</si>
  <si>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</si>
  <si>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</si>
  <si>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</si>
  <si>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</si>
  <si>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</si>
  <si>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</si>
  <si>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</si>
  <si>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</si>
  <si>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</si>
  <si>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</si>
  <si>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</si>
  <si>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</si>
  <si>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</si>
  <si>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</si>
  <si>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</si>
  <si>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</si>
  <si>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</si>
  <si>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</si>
  <si>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</si>
  <si>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</si>
  <si>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</si>
  <si>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</si>
  <si>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</si>
  <si>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</si>
  <si>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</si>
  <si>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</si>
  <si>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</si>
  <si>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</si>
  <si>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</si>
  <si>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</si>
  <si>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</si>
  <si>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</si>
  <si>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</si>
  <si>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</si>
  <si>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</si>
  <si>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</si>
  <si>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</si>
  <si>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</si>
  <si>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</si>
  <si>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</si>
  <si>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</si>
  <si>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</si>
  <si>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</si>
  <si>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</si>
  <si>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</si>
  <si>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</si>
  <si>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</si>
  <si>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</si>
  <si>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</si>
  <si>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</si>
  <si>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</si>
  <si>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</si>
  <si>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</si>
  <si>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</si>
  <si>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</si>
  <si>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</si>
  <si>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</si>
  <si>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</si>
  <si>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</si>
  <si>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</si>
  <si>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</si>
  <si>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</si>
  <si>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</si>
  <si>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</si>
  <si>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</si>
  <si>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</si>
  <si>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</si>
  <si>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</si>
  <si>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</si>
  <si>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</si>
  <si>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</si>
  <si>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</si>
  <si>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</si>
  <si>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</si>
  <si>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</si>
  <si>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</si>
  <si>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</si>
  <si>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</si>
  <si>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</si>
  <si>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</si>
  <si>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</si>
  <si>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</si>
  <si>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</si>
  <si>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</si>
  <si>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</si>
  <si>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</si>
  <si>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</si>
  <si>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</si>
  <si>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</si>
  <si>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</si>
  <si>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</si>
  <si>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</si>
  <si>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</si>
  <si>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</si>
  <si>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</si>
  <si>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</si>
  <si>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</si>
  <si>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</si>
  <si>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</si>
  <si>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</si>
  <si>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</si>
  <si>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</si>
  <si>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</si>
  <si>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</si>
  <si>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</si>
  <si>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</si>
  <si>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</si>
  <si>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</si>
  <si>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</si>
  <si>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</si>
  <si>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</si>
  <si>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</si>
  <si>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</si>
  <si>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</si>
  <si>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</si>
  <si>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</si>
  <si>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</si>
  <si>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</si>
  <si>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</si>
  <si>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</si>
  <si>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</si>
  <si>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</si>
  <si>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</si>
  <si>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</si>
  <si>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</si>
  <si>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</si>
  <si>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</si>
  <si>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</si>
  <si>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</si>
  <si>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</si>
  <si>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</si>
  <si>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</si>
  <si>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</si>
  <si>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</si>
  <si>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</si>
  <si>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</si>
  <si>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</si>
  <si>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</si>
  <si>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</si>
  <si>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</si>
  <si>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</si>
  <si>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</si>
  <si>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</si>
  <si>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</si>
  <si>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</si>
  <si>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</si>
  <si>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</si>
  <si>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</si>
  <si>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</si>
  <si>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</si>
  <si>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</si>
  <si>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</si>
  <si>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</si>
  <si>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</si>
  <si>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</si>
  <si>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</si>
  <si>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</si>
  <si>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</si>
  <si>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</si>
  <si>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</si>
  <si>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</si>
  <si>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</si>
  <si>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</si>
  <si>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</si>
  <si>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</si>
  <si>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</si>
  <si>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</si>
  <si>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</si>
  <si>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</si>
  <si>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</si>
  <si>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</si>
  <si>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</si>
  <si>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</si>
  <si>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</si>
  <si>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</si>
  <si>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</si>
  <si>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</si>
  <si>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</si>
  <si>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</si>
  <si>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</si>
  <si>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</si>
  <si>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</si>
  <si>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</si>
  <si>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</si>
  <si>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</si>
  <si>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</si>
  <si>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</si>
  <si>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</si>
  <si>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</si>
  <si>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</si>
  <si>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</si>
  <si>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</si>
  <si>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</si>
  <si>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</si>
  <si>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</si>
  <si>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</si>
  <si>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</si>
  <si>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</si>
  <si>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</si>
  <si>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</si>
  <si>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</si>
  <si>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</si>
  <si>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</si>
  <si>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</si>
  <si>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</si>
  <si>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</si>
  <si>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</si>
  <si>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</si>
  <si>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</si>
  <si>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</si>
  <si>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</si>
  <si>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</si>
  <si>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</si>
  <si>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</si>
  <si>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</si>
  <si>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</si>
  <si>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</si>
  <si>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</si>
  <si>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</si>
  <si>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</si>
  <si>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</si>
  <si>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</si>
  <si>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</si>
  <si>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</si>
  <si>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</si>
  <si>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</si>
  <si>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</si>
  <si>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</si>
  <si>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</si>
  <si>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</si>
  <si>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</si>
  <si>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</si>
  <si>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</si>
  <si>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</si>
  <si>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</si>
  <si>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</si>
  <si>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</si>
  <si>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</si>
  <si>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</si>
  <si>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</si>
  <si>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</si>
  <si>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</si>
  <si>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</si>
  <si>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</si>
  <si>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</si>
  <si>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</si>
  <si>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</si>
  <si>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</si>
  <si>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</si>
  <si>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</si>
  <si>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</si>
  <si>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</si>
  <si>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</si>
  <si>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</si>
  <si>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</si>
  <si>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</si>
  <si>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</si>
  <si>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</si>
  <si>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</si>
  <si>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</si>
  <si>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</si>
  <si>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</si>
  <si>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</si>
  <si>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</si>
  <si>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</si>
  <si>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</si>
  <si>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</si>
  <si>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</si>
  <si>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</si>
  <si>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</si>
  <si>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</si>
  <si>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</si>
  <si>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</si>
  <si>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</si>
  <si>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</si>
  <si>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</si>
  <si>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</si>
  <si>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</si>
  <si>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</si>
  <si>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</si>
  <si>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</si>
  <si>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</si>
  <si>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</si>
  <si>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</si>
  <si>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</si>
  <si>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</si>
  <si>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</si>
  <si>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</si>
  <si>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</si>
  <si>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</si>
  <si>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</si>
  <si>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</si>
  <si>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</si>
  <si>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</si>
  <si>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</si>
  <si>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</si>
  <si>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</si>
  <si>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</si>
  <si>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</si>
  <si>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</si>
  <si>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</si>
  <si>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</si>
  <si>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</si>
  <si>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</si>
  <si>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</si>
  <si>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</si>
  <si>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</si>
  <si>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</si>
  <si>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</si>
  <si>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</si>
  <si>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</si>
  <si>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</si>
  <si>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</si>
  <si>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</si>
  <si>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</si>
  <si>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</si>
  <si>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</si>
  <si>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</si>
  <si>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</si>
  <si>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</si>
  <si>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</si>
  <si>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</si>
  <si>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</si>
  <si>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</si>
  <si>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</si>
  <si>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</si>
  <si>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</si>
  <si>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</si>
  <si>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</si>
  <si>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</si>
  <si>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</si>
  <si>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</si>
  <si>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</si>
  <si>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</si>
  <si>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</si>
  <si>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</si>
  <si>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</si>
  <si>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</si>
  <si>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</si>
  <si>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</si>
  <si>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</si>
  <si>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</si>
  <si>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</si>
  <si>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</si>
  <si>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</si>
  <si>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</si>
  <si>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</si>
  <si>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</si>
  <si>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</si>
  <si>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</si>
  <si>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</si>
  <si>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</si>
  <si>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</si>
  <si>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</si>
  <si>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</si>
  <si>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</si>
  <si>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</si>
  <si>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</si>
  <si>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</si>
  <si>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</si>
  <si>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</si>
  <si>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</si>
  <si>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</si>
  <si>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</si>
  <si>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</si>
  <si>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</si>
  <si>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</si>
  <si>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</si>
  <si>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</si>
  <si>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</si>
  <si>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</si>
  <si>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</si>
  <si>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</si>
  <si>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</si>
  <si>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</si>
  <si>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</si>
  <si>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</si>
  <si>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</si>
  <si>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</si>
  <si>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</si>
  <si>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</si>
  <si>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</si>
  <si>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</si>
  <si>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</si>
  <si>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</si>
  <si>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</si>
  <si>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</si>
  <si>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</si>
  <si>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</si>
  <si>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</si>
  <si>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</si>
  <si>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</si>
  <si>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</si>
  <si>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</si>
  <si>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</si>
  <si>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</si>
  <si>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</si>
  <si>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</si>
  <si>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</si>
  <si>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</si>
  <si>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</si>
  <si>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</si>
  <si>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</si>
  <si>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</si>
  <si>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</si>
  <si>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</si>
  <si>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</si>
  <si>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</si>
  <si>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</si>
  <si>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</si>
  <si>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</si>
  <si>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</si>
  <si>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</si>
  <si>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</si>
  <si>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</si>
  <si>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</si>
  <si>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</si>
  <si>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</si>
  <si>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</si>
  <si>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</si>
  <si>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</si>
  <si>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</si>
  <si>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</si>
  <si>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</si>
  <si>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</si>
  <si>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</si>
  <si>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</si>
  <si>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</si>
  <si>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</si>
  <si>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</si>
  <si>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</si>
  <si>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</si>
  <si>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</si>
  <si>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</si>
  <si>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</si>
  <si>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</si>
  <si>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</si>
  <si>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</si>
  <si>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</si>
  <si>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</si>
  <si>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</si>
  <si>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</si>
  <si>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</si>
  <si>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</si>
  <si>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</si>
  <si>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</si>
  <si>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</si>
  <si>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</si>
  <si>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</si>
  <si>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</si>
  <si>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</si>
  <si>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</si>
  <si>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</si>
  <si>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</si>
  <si>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</si>
  <si>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</si>
  <si>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</si>
  <si>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</si>
  <si>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</si>
  <si>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</si>
  <si>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</si>
  <si>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</si>
  <si>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</si>
  <si>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</si>
  <si>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</si>
  <si>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</si>
  <si>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</si>
  <si>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</si>
  <si>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</si>
  <si>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</si>
  <si>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</si>
  <si>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</si>
  <si>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</si>
  <si>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</si>
  <si>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</si>
  <si>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</si>
  <si>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</si>
  <si>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</si>
  <si>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</si>
  <si>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</si>
  <si>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</si>
  <si>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</si>
  <si>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</si>
  <si>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</si>
  <si>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</si>
  <si>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</si>
  <si>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</si>
  <si>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</si>
  <si>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</si>
  <si>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</si>
  <si>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</si>
  <si>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</si>
  <si>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</si>
  <si>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</si>
  <si>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</si>
  <si>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</si>
  <si>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</si>
  <si>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</si>
  <si>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</si>
  <si>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</si>
  <si>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</si>
  <si>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</si>
  <si>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</si>
  <si>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</si>
  <si>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</si>
  <si>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</si>
  <si>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</si>
  <si>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</si>
  <si>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</si>
  <si>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</si>
  <si>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</si>
  <si>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</si>
  <si>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</si>
  <si>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</si>
  <si>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</si>
  <si>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</si>
  <si>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</si>
  <si>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</si>
  <si>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</si>
  <si>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</si>
  <si>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</si>
  <si>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</si>
  <si>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</si>
  <si>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</si>
  <si>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</si>
  <si>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</si>
  <si>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</si>
  <si>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</si>
  <si>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</si>
  <si>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</si>
  <si>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</si>
  <si>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</si>
  <si>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</si>
  <si>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</si>
  <si>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</si>
  <si>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</si>
  <si>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</si>
  <si>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</si>
  <si>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</si>
  <si>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</si>
  <si>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</si>
  <si>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</si>
  <si>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</si>
  <si>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</si>
  <si>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</si>
  <si>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</si>
  <si>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</si>
  <si>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</si>
  <si>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</si>
  <si>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</si>
  <si>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</si>
  <si>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</si>
  <si>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</si>
  <si>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</si>
  <si>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</si>
  <si>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</si>
  <si>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</si>
  <si>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</si>
  <si>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</si>
  <si>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</si>
  <si>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</si>
  <si>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</si>
  <si>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</si>
  <si>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</si>
  <si>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</si>
  <si>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</si>
  <si>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</si>
  <si>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</si>
  <si>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</si>
  <si>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</si>
  <si>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</si>
  <si>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</si>
  <si>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</si>
  <si>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</si>
  <si>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</si>
  <si>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</si>
  <si>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</si>
  <si>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</si>
  <si>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</si>
  <si>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</si>
  <si>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</si>
  <si>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</si>
  <si>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</si>
  <si>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</si>
  <si>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</si>
  <si>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</si>
  <si>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</si>
  <si>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</si>
  <si>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</si>
  <si>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</si>
  <si>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</si>
  <si>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</si>
  <si>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</si>
  <si>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</si>
  <si>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</si>
  <si>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</si>
  <si>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</si>
  <si>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</si>
  <si>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</si>
  <si>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</si>
  <si>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</si>
  <si>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</si>
  <si>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</si>
  <si>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</si>
  <si>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</si>
  <si>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</si>
  <si>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</si>
  <si>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</si>
  <si>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</si>
  <si>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</si>
  <si>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</si>
  <si>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</si>
  <si>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</si>
  <si>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</si>
  <si>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</si>
  <si>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</si>
  <si>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</si>
  <si>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</si>
  <si>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</si>
  <si>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</si>
  <si>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</si>
  <si>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</si>
  <si>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</si>
  <si>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</si>
  <si>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</si>
  <si>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</si>
  <si>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</si>
  <si>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</si>
  <si>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</si>
  <si>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</si>
  <si>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</si>
  <si>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</si>
  <si>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</si>
  <si>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</si>
  <si>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</si>
  <si>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</si>
  <si>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</si>
  <si>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</si>
  <si>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</si>
  <si>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</si>
  <si>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</si>
  <si>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</si>
  <si>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</si>
  <si>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</si>
  <si>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</si>
  <si>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</si>
  <si>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</si>
  <si>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</si>
  <si>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</si>
  <si>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</si>
  <si>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</si>
  <si>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</si>
  <si>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</si>
  <si>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</si>
  <si>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</si>
  <si>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</si>
  <si>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</si>
  <si>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</si>
  <si>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</si>
  <si>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</si>
  <si>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</si>
  <si>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</si>
  <si>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</si>
  <si>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</si>
  <si>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</si>
  <si>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</si>
  <si>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</si>
  <si>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</si>
  <si>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</si>
  <si>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</si>
  <si>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</si>
  <si>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</si>
  <si>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</si>
  <si>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</si>
  <si>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</si>
  <si>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</si>
  <si>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</si>
  <si>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</si>
  <si>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</si>
  <si>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</si>
  <si>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</si>
  <si>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</si>
  <si>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</si>
  <si>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</si>
  <si>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</si>
  <si>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</si>
  <si>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</si>
  <si>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</si>
  <si>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</si>
  <si>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</si>
  <si>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</si>
  <si>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</si>
  <si>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</si>
  <si>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</si>
  <si>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</si>
  <si>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</si>
  <si>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</si>
  <si>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</si>
  <si>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</si>
  <si>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</si>
  <si>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</si>
  <si>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</si>
  <si>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</si>
  <si>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</si>
  <si>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</si>
  <si>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</si>
  <si>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</si>
  <si>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</si>
  <si>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</si>
  <si>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</si>
  <si>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</si>
  <si>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</si>
  <si>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</si>
  <si>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</si>
  <si>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</si>
  <si>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</si>
  <si>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</si>
  <si>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</si>
  <si>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</si>
  <si>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</si>
  <si>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</si>
  <si>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</si>
  <si>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</si>
  <si>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</si>
  <si>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</si>
  <si>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</si>
  <si>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</si>
  <si>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</si>
  <si>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</si>
  <si>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</si>
  <si>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</si>
  <si>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</si>
  <si>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</si>
  <si>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</si>
  <si>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</si>
  <si>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</si>
  <si>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</si>
  <si>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</si>
  <si>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</si>
  <si>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</si>
  <si>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</si>
  <si>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</si>
  <si>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</si>
  <si>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</si>
  <si>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</si>
  <si>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</si>
  <si>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</si>
  <si>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</si>
  <si>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</si>
  <si>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</si>
  <si>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</si>
  <si>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</si>
  <si>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</si>
  <si>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</si>
  <si>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</si>
  <si>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</si>
  <si>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</si>
  <si>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</si>
  <si>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</si>
  <si>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</si>
  <si>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</si>
  <si>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</si>
  <si>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</si>
  <si>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</si>
  <si>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</si>
  <si>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</si>
  <si>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</si>
  <si>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</si>
  <si>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</si>
  <si>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</si>
  <si>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</si>
  <si>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</si>
  <si>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</si>
  <si>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</si>
  <si>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</si>
  <si>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</si>
  <si>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</si>
  <si>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</si>
  <si>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</si>
  <si>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</si>
  <si>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</si>
  <si>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</si>
  <si>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</si>
  <si>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</si>
  <si>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</si>
  <si>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</si>
  <si>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</si>
  <si>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</si>
  <si>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</si>
  <si>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</si>
  <si>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</si>
  <si>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</si>
  <si>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</si>
  <si>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</si>
  <si>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</si>
  <si>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</si>
  <si>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</si>
  <si>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</si>
  <si>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</si>
  <si>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</si>
  <si>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</si>
  <si>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</si>
  <si>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</si>
  <si>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</si>
  <si>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</si>
  <si>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</si>
  <si>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</si>
  <si>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</si>
  <si>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</si>
  <si>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</si>
  <si>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</si>
  <si>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</si>
  <si>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</si>
  <si>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</si>
  <si>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</si>
  <si>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</si>
  <si>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</si>
  <si>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</si>
  <si>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</si>
  <si>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</si>
  <si>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</si>
  <si>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</si>
  <si>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</si>
  <si>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</si>
  <si>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</si>
  <si>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</si>
  <si>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</si>
  <si>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</si>
  <si>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</si>
  <si>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</si>
  <si>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</si>
  <si>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</si>
  <si>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</si>
  <si>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</si>
  <si>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</si>
  <si>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</si>
  <si>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</si>
  <si>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</si>
  <si>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</si>
  <si>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</si>
  <si>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</si>
  <si>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</si>
  <si>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</si>
  <si>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</si>
  <si>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</si>
  <si>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</si>
  <si>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</si>
  <si>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</si>
  <si>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</si>
  <si>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</si>
  <si>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</si>
  <si>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</si>
  <si>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</si>
  <si>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</si>
  <si>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</si>
  <si>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</si>
  <si>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</si>
  <si>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</si>
  <si>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</si>
  <si>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</si>
  <si>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</si>
  <si>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</si>
  <si>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</si>
  <si>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</si>
  <si>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</si>
  <si>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</si>
  <si>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</si>
  <si>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</si>
  <si>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</si>
  <si>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</si>
  <si>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</si>
  <si>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</si>
  <si>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</si>
  <si>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</si>
  <si>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</si>
  <si>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</si>
  <si>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</si>
  <si>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</si>
  <si>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</si>
  <si>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</si>
  <si>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</si>
  <si>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</si>
  <si>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</si>
  <si>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</si>
  <si>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</si>
  <si>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</si>
  <si>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</si>
  <si>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</si>
  <si>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</si>
  <si>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</si>
  <si>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</si>
  <si>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</si>
  <si>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</si>
  <si>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</si>
  <si>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</si>
  <si>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</si>
  <si>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</si>
  <si>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</si>
  <si>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</si>
  <si>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</si>
  <si>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</si>
  <si>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</si>
  <si>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</si>
  <si>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</si>
  <si>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</si>
  <si>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</si>
  <si>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</si>
  <si>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</si>
  <si>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</si>
  <si>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</si>
  <si>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</si>
  <si>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</si>
  <si>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</si>
  <si>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</si>
  <si>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</si>
  <si>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</si>
  <si>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</si>
  <si>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</si>
  <si>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</si>
  <si>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</si>
  <si>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</si>
  <si>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</si>
  <si>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</si>
  <si>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</si>
  <si>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</si>
  <si>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</si>
  <si>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</si>
  <si>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</si>
  <si>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</si>
  <si>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</si>
  <si>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</si>
  <si>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</si>
  <si>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</si>
  <si>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</si>
  <si>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</si>
  <si>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</si>
  <si>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</si>
  <si>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</si>
  <si>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</si>
  <si>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</si>
  <si>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</si>
  <si>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</si>
  <si>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</si>
  <si>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</si>
  <si>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</si>
  <si>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</si>
  <si>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</si>
  <si>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</si>
  <si>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</si>
  <si>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</si>
  <si>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</si>
  <si>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</si>
  <si>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</si>
  <si>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</si>
  <si>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</si>
  <si>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</si>
  <si>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</si>
  <si>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</si>
  <si>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</si>
  <si>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</si>
  <si>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</si>
  <si>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</si>
  <si>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</si>
  <si>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</si>
  <si>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</si>
  <si>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</si>
  <si>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</si>
  <si>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</si>
  <si>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</si>
  <si>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</si>
  <si>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</si>
  <si>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</si>
  <si>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</si>
  <si>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</si>
  <si>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</si>
  <si>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</si>
  <si>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</si>
  <si>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</si>
  <si>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</si>
  <si>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</si>
  <si>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</si>
  <si>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</si>
  <si>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</si>
  <si>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</si>
  <si>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</si>
  <si>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</si>
  <si>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</si>
  <si>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</si>
  <si>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</si>
  <si>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</si>
  <si>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</si>
  <si>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</si>
  <si>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</si>
  <si>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</si>
  <si>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</si>
  <si>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</si>
  <si>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</si>
  <si>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</si>
  <si>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</si>
  <si>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</si>
  <si>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</si>
  <si>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</si>
  <si>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</si>
  <si>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</si>
  <si>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</si>
  <si>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</si>
  <si>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</si>
  <si>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</si>
  <si>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</si>
  <si>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</si>
  <si>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</si>
  <si>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</si>
  <si>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</si>
  <si>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</si>
  <si>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</si>
  <si>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</si>
  <si>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</si>
  <si>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</si>
  <si>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</si>
  <si>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</si>
  <si>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</si>
  <si>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</si>
  <si>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</si>
  <si>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</si>
  <si>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</si>
  <si>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</si>
  <si>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</si>
  <si>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</si>
  <si>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</si>
  <si>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</si>
  <si>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</si>
  <si>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</si>
  <si>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</si>
  <si>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</si>
  <si>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</si>
  <si>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</si>
  <si>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</si>
  <si>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</si>
  <si>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</si>
  <si>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</si>
  <si>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</si>
  <si>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</si>
  <si>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</si>
  <si>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</si>
  <si>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</si>
  <si>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</si>
  <si>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</si>
  <si>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</si>
  <si>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</si>
  <si>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</si>
  <si>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</si>
  <si>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</si>
  <si>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</si>
  <si>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</si>
  <si>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</si>
  <si>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</si>
  <si>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</si>
  <si>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</si>
  <si>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</si>
  <si>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</si>
  <si>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</si>
  <si>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</si>
  <si>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</si>
  <si>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</si>
  <si>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</si>
  <si>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</si>
  <si>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</si>
  <si>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</si>
  <si>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</si>
  <si>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</si>
  <si>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</si>
  <si>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</si>
  <si>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</si>
  <si>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</si>
  <si>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</si>
  <si>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</si>
  <si>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</si>
  <si>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</si>
  <si>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</si>
  <si>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</si>
  <si>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</si>
  <si>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</si>
  <si>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</si>
  <si>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</si>
  <si>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</si>
  <si>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</si>
  <si>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</si>
  <si>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</si>
  <si>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</si>
  <si>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</si>
  <si>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</si>
  <si>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</si>
  <si>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</si>
  <si>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</si>
  <si>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</si>
  <si>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</si>
  <si>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</si>
  <si>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</si>
  <si>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</si>
  <si>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</si>
  <si>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</si>
  <si>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</si>
  <si>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</si>
  <si>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</si>
  <si>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</si>
  <si>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</si>
  <si>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</si>
  <si>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</si>
  <si>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</si>
  <si>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</si>
  <si>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</si>
  <si>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</si>
  <si>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</si>
  <si>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</si>
  <si>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</si>
  <si>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</si>
  <si>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</si>
  <si>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</si>
  <si>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</si>
  <si>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</si>
  <si>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</si>
  <si>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</si>
  <si>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</si>
  <si>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</si>
  <si>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</si>
  <si>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</si>
  <si>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</si>
  <si>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</si>
  <si>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</si>
  <si>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</si>
  <si>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</si>
  <si>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</si>
  <si>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</si>
  <si>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</si>
  <si>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</si>
  <si>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</si>
  <si>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</si>
  <si>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</si>
  <si>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</si>
  <si>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</si>
  <si>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</si>
  <si>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</si>
  <si>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</si>
  <si>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</si>
  <si>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</si>
  <si>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</si>
  <si>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</si>
  <si>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</si>
  <si>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</si>
  <si>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</si>
  <si>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</si>
  <si>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</si>
  <si>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</si>
  <si>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</si>
  <si>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</si>
  <si>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</si>
  <si>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</si>
  <si>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</si>
  <si>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</si>
  <si>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</si>
  <si>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</si>
  <si>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</si>
  <si>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</si>
  <si>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</si>
  <si>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</si>
  <si>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</si>
  <si>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</si>
  <si>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</si>
  <si>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</si>
  <si>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</si>
  <si>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</si>
  <si>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</si>
  <si>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</si>
  <si>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</si>
  <si>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</si>
  <si>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</si>
  <si>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</si>
  <si>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</si>
  <si>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</si>
  <si>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</si>
  <si>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</si>
  <si>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</si>
  <si>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</si>
  <si>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</si>
  <si>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</si>
  <si>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</si>
  <si>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</si>
  <si>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</si>
  <si>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</si>
  <si>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</si>
  <si>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</si>
  <si>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</si>
  <si>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</si>
  <si>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</si>
  <si>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</si>
  <si>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</si>
  <si>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</si>
  <si>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</si>
  <si>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</si>
  <si>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</si>
  <si>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</si>
  <si>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</si>
  <si>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</si>
  <si>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</si>
  <si>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</si>
  <si>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</si>
  <si>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</si>
  <si>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</si>
  <si>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</si>
  <si>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</si>
  <si>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</si>
  <si>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</si>
  <si>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</si>
  <si>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</si>
  <si>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</si>
  <si>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</si>
  <si>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</si>
  <si>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</si>
  <si>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</si>
  <si>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</si>
  <si>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</si>
  <si>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</si>
  <si>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</si>
  <si>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</si>
  <si>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</si>
  <si>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</si>
  <si>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</si>
  <si>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</si>
  <si>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</si>
  <si>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</si>
  <si>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</si>
  <si>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</si>
  <si>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</si>
  <si>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</si>
  <si>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</si>
  <si>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</si>
  <si>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</si>
  <si>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</si>
  <si>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</si>
  <si>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</si>
  <si>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</si>
  <si>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</si>
  <si>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</si>
  <si>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</si>
  <si>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</si>
  <si>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</si>
  <si>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</si>
  <si>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</si>
  <si>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</si>
  <si>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</si>
  <si>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</si>
  <si>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</si>
  <si>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</si>
  <si>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</si>
  <si>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</si>
  <si>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</si>
  <si>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</si>
  <si>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</si>
  <si>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</si>
  <si>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</si>
  <si>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</si>
  <si>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</si>
  <si>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</si>
  <si>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</si>
  <si>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</si>
  <si>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</si>
  <si>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</si>
  <si>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</si>
  <si>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</si>
  <si>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</si>
  <si>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</si>
  <si>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</si>
  <si>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</si>
  <si>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</si>
  <si>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</si>
  <si>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</si>
  <si>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</si>
  <si>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</si>
  <si>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</si>
  <si>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</si>
  <si>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</si>
  <si>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</si>
  <si>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</si>
  <si>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</si>
  <si>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</si>
  <si>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</si>
  <si>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</si>
  <si>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</si>
  <si>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</si>
  <si>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</si>
  <si>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</si>
  <si>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</si>
  <si>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</si>
  <si>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</si>
  <si>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</si>
  <si>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</si>
  <si>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</si>
  <si>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</si>
  <si>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</si>
  <si>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</si>
  <si>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</si>
  <si>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</si>
  <si>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</si>
  <si>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</si>
  <si>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</si>
  <si>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</si>
  <si>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</si>
  <si>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</si>
  <si>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</si>
  <si>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</si>
  <si>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</si>
  <si>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</si>
  <si>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</si>
  <si>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</si>
  <si>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</si>
  <si>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</si>
  <si>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</si>
  <si>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</si>
  <si>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</si>
  <si>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</si>
  <si>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</si>
  <si>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</si>
  <si>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</si>
  <si>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</si>
  <si>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</si>
  <si>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</si>
  <si>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</si>
  <si>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</si>
  <si>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</si>
  <si>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</si>
  <si>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</si>
  <si>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</si>
  <si>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</si>
  <si>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</si>
  <si>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</si>
  <si>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</si>
  <si>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</si>
  <si>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</si>
  <si>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</si>
  <si>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</si>
  <si>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</si>
  <si>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</si>
  <si>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</si>
  <si>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</si>
  <si>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</si>
  <si>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</si>
  <si>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</si>
  <si>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</si>
  <si>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</si>
  <si>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</si>
  <si>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</si>
  <si>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</si>
  <si>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</si>
  <si>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</si>
  <si>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</si>
  <si>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</si>
  <si>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</si>
  <si>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</si>
  <si>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</si>
  <si>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</si>
  <si>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</si>
  <si>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</si>
  <si>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</si>
  <si>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</si>
  <si>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</si>
  <si>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</si>
  <si>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</si>
  <si>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</si>
  <si>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</si>
  <si>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</si>
  <si>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</si>
  <si>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</si>
  <si>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</si>
  <si>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</si>
  <si>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</si>
  <si>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</si>
  <si>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</si>
  <si>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</si>
  <si>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</si>
  <si>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</si>
  <si>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</si>
  <si>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</si>
  <si>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</si>
  <si>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</si>
  <si>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</si>
  <si>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</si>
  <si>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</si>
  <si>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</si>
  <si>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</si>
  <si>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</si>
  <si>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</si>
  <si>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</si>
  <si>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</si>
  <si>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</si>
  <si>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</si>
  <si>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</si>
  <si>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</si>
  <si>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</si>
  <si>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</si>
  <si>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</si>
  <si>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</si>
  <si>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</si>
  <si>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</si>
  <si>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</si>
  <si>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</si>
  <si>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</si>
  <si>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</si>
  <si>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</si>
  <si>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</si>
  <si>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</si>
  <si>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</si>
  <si>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</si>
  <si>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</si>
  <si>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</si>
  <si>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</si>
  <si>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</si>
  <si>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</si>
  <si>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</si>
  <si>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</si>
  <si>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</si>
  <si>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</si>
  <si>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</si>
  <si>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</si>
  <si>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</si>
  <si>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</si>
  <si>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</si>
  <si>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</si>
  <si>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</si>
  <si>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</si>
  <si>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</si>
  <si>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</si>
  <si>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</si>
  <si>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</si>
  <si>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</si>
  <si>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</si>
  <si>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</si>
  <si>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</si>
  <si>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</si>
  <si>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</si>
  <si>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</si>
  <si>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</si>
  <si>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</si>
  <si>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</si>
  <si>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</si>
  <si>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</si>
  <si>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</si>
  <si>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</si>
  <si>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</si>
  <si>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</si>
  <si>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</si>
  <si>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</si>
  <si>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</si>
  <si>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</si>
  <si>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</si>
  <si>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</si>
  <si>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</si>
  <si>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</si>
  <si>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</si>
  <si>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</si>
  <si>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</si>
  <si>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</si>
  <si>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</si>
  <si>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</si>
  <si>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</si>
  <si>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</si>
  <si>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</si>
  <si>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</si>
  <si>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</si>
  <si>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</si>
  <si>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</si>
  <si>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</si>
  <si>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</si>
  <si>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</si>
  <si>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</si>
  <si>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</si>
  <si>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</si>
  <si>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</si>
  <si>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</si>
  <si>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</si>
  <si>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</si>
  <si>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</si>
  <si>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</si>
  <si>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</si>
  <si>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</si>
  <si>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</si>
  <si>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</si>
  <si>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</si>
  <si>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</si>
  <si>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</si>
  <si>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</si>
  <si>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</si>
  <si>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</si>
  <si>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</si>
  <si>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</si>
  <si>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</si>
  <si>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</si>
  <si>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</si>
  <si>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</si>
  <si>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</si>
  <si>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</si>
  <si>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</si>
  <si>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</si>
  <si>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</si>
  <si>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</si>
  <si>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</si>
  <si>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</si>
  <si>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</si>
  <si>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</si>
  <si>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</si>
  <si>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</si>
  <si>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</si>
  <si>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</si>
  <si>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</si>
  <si>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</si>
  <si>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</si>
  <si>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</si>
  <si>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</si>
  <si>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</si>
  <si>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</si>
  <si>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</si>
  <si>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</si>
  <si>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</si>
  <si>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</si>
  <si>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</si>
  <si>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</si>
  <si>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</si>
  <si>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</si>
  <si>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</si>
  <si>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</si>
  <si>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</si>
  <si>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</si>
  <si>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</si>
  <si>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</si>
  <si>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</si>
  <si>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</si>
  <si>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</si>
  <si>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</si>
  <si>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</si>
  <si>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</si>
  <si>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</si>
  <si>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</si>
  <si>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</si>
  <si>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</si>
  <si>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</si>
  <si>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</si>
  <si>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</si>
  <si>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</si>
  <si>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</si>
  <si>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</si>
  <si>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</si>
  <si>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</si>
  <si>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</si>
  <si>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</si>
  <si>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</si>
  <si>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</si>
  <si>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</si>
  <si>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</si>
  <si>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</si>
  <si>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</si>
  <si>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</si>
  <si>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</si>
  <si>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</si>
  <si>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</si>
  <si>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</si>
  <si>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</si>
  <si>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</si>
  <si>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</si>
  <si>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</si>
  <si>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</si>
  <si>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</si>
  <si>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</si>
  <si>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</si>
  <si>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</si>
  <si>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</si>
  <si>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</si>
  <si>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</si>
  <si>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</si>
  <si>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</si>
  <si>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</si>
  <si>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</si>
  <si>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</si>
  <si>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</si>
  <si>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</si>
  <si>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</si>
  <si>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</si>
  <si>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</si>
  <si>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</si>
  <si>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</si>
  <si>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</si>
  <si>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</si>
  <si>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</si>
  <si>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</si>
  <si>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</si>
  <si>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</si>
  <si>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</si>
  <si>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</si>
  <si>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</si>
  <si>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</si>
  <si>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</si>
  <si>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</si>
  <si>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</si>
  <si>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</si>
  <si>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</si>
  <si>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</si>
  <si>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</si>
  <si>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</si>
  <si>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</si>
  <si>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</si>
  <si>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</si>
  <si>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</si>
  <si>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</si>
  <si>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</si>
  <si>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</si>
  <si>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</si>
  <si>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</si>
  <si>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</si>
  <si>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</si>
  <si>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</si>
  <si>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</si>
  <si>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</si>
  <si>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</si>
  <si>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</si>
  <si>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</si>
  <si>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</si>
  <si>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</si>
  <si>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</si>
  <si>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</si>
  <si>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</si>
  <si>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</si>
  <si>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</si>
  <si>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</si>
  <si>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</si>
  <si>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</si>
  <si>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</si>
  <si>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</si>
  <si>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</si>
  <si>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</si>
  <si>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</si>
  <si>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</si>
  <si>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</si>
  <si>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</si>
  <si>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</si>
  <si>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</si>
  <si>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</si>
  <si>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</si>
  <si>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</si>
  <si>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</si>
  <si>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</si>
  <si>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</si>
  <si>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</si>
  <si>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</si>
  <si>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</si>
  <si>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</si>
  <si>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</si>
  <si>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</si>
  <si>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</si>
  <si>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</si>
  <si>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</si>
  <si>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</si>
  <si>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</si>
  <si>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</si>
  <si>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</si>
  <si>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</si>
  <si>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</si>
  <si>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</si>
  <si>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</si>
  <si>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</si>
  <si>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</si>
  <si>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</si>
  <si>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</si>
  <si>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</si>
  <si>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</si>
  <si>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</si>
  <si>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</si>
  <si>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</si>
  <si>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</si>
  <si>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</si>
  <si>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</si>
  <si>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</si>
  <si>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</si>
  <si>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</si>
  <si>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</si>
  <si>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</si>
  <si>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</si>
  <si>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</si>
  <si>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</si>
  <si>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</si>
  <si>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</si>
  <si>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</si>
  <si>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</si>
  <si>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</si>
  <si>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</si>
  <si>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</si>
  <si>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</si>
  <si>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</si>
  <si>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</si>
  <si>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</si>
  <si>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</si>
  <si>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</si>
  <si>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</si>
  <si>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</si>
  <si>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</si>
  <si>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</si>
  <si>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</si>
  <si>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</si>
  <si>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</si>
  <si>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</si>
  <si>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</si>
  <si>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</si>
  <si>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</si>
  <si>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</si>
  <si>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</si>
  <si>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</si>
  <si>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</si>
  <si>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</si>
  <si>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</si>
  <si>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</si>
  <si>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</si>
  <si>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</si>
  <si>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</si>
  <si>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</si>
  <si>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</si>
  <si>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</si>
  <si>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</si>
  <si>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</si>
  <si>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</si>
  <si>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</si>
  <si>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</si>
  <si>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</si>
  <si>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</si>
  <si>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</si>
  <si>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</si>
  <si>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</si>
  <si>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</si>
  <si>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</si>
  <si>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</si>
  <si>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</si>
  <si>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</si>
  <si>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</si>
  <si>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</si>
  <si>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</si>
  <si>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</si>
  <si>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</si>
  <si>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</si>
  <si>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</si>
  <si>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</si>
  <si>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</si>
  <si>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</si>
  <si>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</si>
  <si>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</si>
  <si>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</si>
  <si>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</si>
  <si>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</si>
  <si>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</si>
  <si>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</si>
  <si>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</si>
  <si>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</si>
  <si>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</si>
  <si>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</si>
  <si>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</si>
  <si>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</si>
  <si>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</si>
  <si>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</si>
  <si>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</si>
  <si>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</si>
  <si>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</si>
  <si>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</si>
  <si>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</si>
  <si>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</si>
  <si>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</si>
  <si>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</si>
  <si>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</si>
  <si>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</si>
  <si>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</si>
  <si>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</si>
  <si>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</si>
  <si>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</si>
  <si>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</si>
  <si>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</si>
  <si>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</si>
  <si>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</si>
  <si>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</si>
  <si>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</si>
  <si>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</si>
  <si>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</si>
  <si>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</si>
  <si>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</si>
  <si>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</si>
  <si>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</si>
  <si>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</si>
  <si>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</si>
  <si>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</si>
  <si>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</si>
  <si>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</si>
  <si>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</si>
  <si>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</si>
  <si>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</si>
  <si>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</si>
  <si>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</si>
  <si>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</si>
  <si>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</si>
  <si>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</si>
  <si>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</si>
  <si>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</si>
  <si>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</si>
  <si>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</si>
  <si>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</si>
  <si>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</si>
  <si>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</si>
  <si>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</si>
  <si>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</si>
  <si>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</si>
  <si>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</si>
  <si>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</si>
  <si>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</si>
  <si>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</si>
  <si>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</si>
  <si>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</si>
  <si>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</si>
  <si>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</si>
  <si>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</si>
  <si>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</si>
  <si>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</si>
  <si>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</si>
  <si>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</si>
  <si>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</si>
  <si>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</si>
  <si>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</si>
  <si>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</si>
  <si>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</si>
  <si>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</si>
  <si>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</si>
  <si>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</si>
  <si>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</si>
  <si>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</si>
  <si>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</si>
  <si>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</si>
  <si>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</si>
  <si>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</si>
  <si>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</si>
  <si>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</si>
  <si>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</si>
  <si>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</si>
  <si>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</si>
  <si>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</si>
  <si>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</si>
  <si>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</si>
  <si>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</si>
  <si>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</si>
  <si>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</si>
  <si>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</si>
  <si>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</si>
  <si>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</si>
  <si>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</si>
  <si>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</si>
  <si>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</si>
  <si>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</si>
  <si>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</si>
  <si>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</si>
  <si>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</si>
  <si>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</si>
  <si>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</si>
  <si>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</si>
  <si>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</si>
  <si>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</si>
  <si>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</si>
  <si>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</si>
  <si>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</si>
  <si>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</si>
  <si>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</si>
  <si>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</si>
  <si>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</si>
  <si>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</si>
  <si>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</si>
  <si>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</si>
  <si>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</si>
  <si>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</si>
  <si>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</si>
  <si>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</si>
  <si>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</si>
  <si>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</si>
  <si>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</si>
  <si>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</si>
  <si>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</si>
  <si>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</si>
  <si>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</si>
  <si>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</si>
  <si>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</si>
  <si>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</si>
  <si>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</si>
  <si>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</si>
  <si>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</si>
  <si>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</si>
  <si>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</si>
  <si>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</si>
  <si>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</si>
  <si>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</si>
  <si>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</si>
  <si>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</si>
  <si>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</si>
  <si>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</si>
  <si>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</si>
  <si>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</si>
  <si>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</si>
  <si>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</si>
  <si>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</si>
  <si>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</si>
  <si>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</si>
  <si>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</si>
  <si>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</si>
  <si>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</si>
  <si>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</si>
  <si>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</si>
  <si>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</si>
  <si>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</si>
  <si>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</si>
  <si>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</si>
  <si>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</si>
  <si>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</si>
  <si>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</si>
  <si>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</si>
  <si>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</si>
  <si>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</si>
  <si>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</si>
  <si>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</si>
  <si>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</si>
  <si>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</si>
  <si>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</si>
  <si>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</si>
  <si>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</si>
  <si>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</si>
  <si>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</si>
  <si>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</si>
  <si>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</si>
  <si>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</si>
  <si>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</si>
  <si>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</si>
  <si>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</si>
  <si>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</si>
  <si>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</si>
  <si>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</si>
  <si>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</si>
  <si>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</si>
  <si>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</si>
  <si>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</si>
  <si>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</si>
  <si>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</si>
  <si>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</si>
  <si>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</si>
  <si>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</si>
  <si>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</si>
  <si>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</si>
  <si>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</si>
  <si>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</si>
  <si>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</si>
  <si>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</si>
  <si>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</si>
  <si>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</si>
  <si>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</si>
  <si>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</si>
  <si>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</si>
  <si>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</si>
  <si>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</si>
  <si>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</si>
  <si>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</si>
  <si>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</si>
  <si>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</si>
  <si>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</si>
  <si>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</si>
  <si>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</si>
  <si>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</si>
  <si>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</si>
  <si>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</si>
  <si>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</si>
  <si>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</si>
  <si>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</si>
  <si>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</si>
  <si>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</si>
  <si>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</si>
  <si>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</si>
  <si>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</si>
  <si>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</si>
  <si>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</si>
  <si>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</si>
  <si>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</si>
  <si>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</si>
  <si>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</si>
  <si>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</si>
  <si>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</si>
  <si>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</si>
  <si>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</si>
  <si>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</si>
  <si>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</si>
  <si>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</si>
  <si>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</si>
  <si>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</si>
  <si>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</si>
  <si>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</si>
  <si>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</si>
  <si>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</si>
  <si>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</si>
  <si>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</si>
  <si>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</si>
  <si>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</si>
  <si>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</si>
  <si>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</si>
  <si>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</si>
  <si>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</si>
  <si>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</si>
  <si>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</si>
  <si>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</si>
  <si>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</si>
  <si>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</si>
  <si>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</si>
  <si>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</si>
  <si>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</si>
  <si>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</si>
  <si>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</si>
  <si>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</si>
  <si>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</si>
  <si>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</si>
  <si>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</si>
  <si>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</si>
  <si>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</si>
  <si>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</si>
  <si>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</si>
  <si>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</si>
  <si>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</si>
  <si>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</si>
  <si>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</si>
  <si>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</si>
  <si>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</si>
  <si>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</si>
  <si>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</si>
  <si>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</si>
  <si>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</si>
  <si>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</si>
  <si>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</si>
  <si>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</si>
  <si>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</si>
  <si>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</si>
  <si>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</si>
  <si>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</si>
  <si>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</si>
  <si>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</si>
  <si>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</si>
  <si>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</si>
  <si>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</si>
  <si>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</si>
  <si>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</si>
  <si>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</si>
  <si>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</si>
  <si>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</si>
  <si>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</si>
  <si>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</si>
  <si>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</si>
  <si>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</si>
  <si>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</si>
  <si>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</si>
  <si>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</si>
  <si>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</si>
  <si>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</si>
  <si>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</si>
  <si>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</si>
  <si>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</si>
  <si>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</si>
  <si>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</si>
  <si>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</si>
  <si>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</si>
  <si>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</si>
  <si>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</si>
  <si>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</si>
  <si>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</si>
  <si>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</si>
  <si>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</si>
  <si>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</si>
  <si>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</si>
  <si>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</si>
  <si>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</si>
  <si>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</si>
  <si>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</si>
  <si>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</si>
  <si>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</si>
  <si>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</si>
  <si>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</si>
  <si>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</si>
  <si>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</si>
  <si>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</si>
  <si>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</si>
  <si>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</si>
  <si>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</si>
  <si>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</si>
  <si>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</si>
  <si>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</si>
  <si>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</si>
  <si>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</si>
  <si>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</si>
  <si>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</si>
  <si>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</si>
  <si>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</si>
  <si>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</si>
  <si>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</si>
  <si>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</si>
  <si>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</si>
  <si>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</si>
  <si>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</si>
  <si>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</si>
  <si>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</si>
  <si>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</si>
  <si>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</si>
  <si>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</si>
  <si>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</si>
  <si>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</si>
  <si>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</si>
  <si>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</si>
  <si>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</si>
  <si>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</si>
  <si>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</si>
  <si>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</si>
  <si>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</si>
  <si>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</si>
  <si>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</si>
  <si>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</si>
  <si>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</si>
  <si>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</si>
  <si>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</si>
  <si>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</si>
  <si>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</si>
  <si>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</si>
  <si>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</si>
  <si>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</si>
  <si>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</si>
  <si>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</si>
  <si>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</si>
  <si>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</si>
  <si>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</si>
  <si>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</si>
  <si>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</si>
  <si>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</si>
  <si>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</si>
  <si>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</si>
  <si>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</si>
  <si>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</si>
  <si>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</si>
  <si>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</si>
  <si>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</si>
  <si>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</si>
  <si>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</si>
  <si>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</si>
  <si>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</si>
  <si>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</si>
  <si>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</si>
  <si>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</si>
  <si>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</si>
  <si>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</si>
  <si>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</si>
  <si>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</si>
  <si>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</si>
  <si>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</si>
  <si>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</si>
  <si>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</si>
  <si>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</si>
  <si>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</si>
  <si>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</si>
  <si>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</si>
  <si>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</si>
  <si>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</si>
  <si>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</si>
  <si>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</si>
  <si>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</si>
  <si>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</si>
  <si>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</si>
  <si>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</si>
  <si>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</si>
  <si>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</si>
  <si>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</si>
  <si>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</si>
  <si>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</si>
  <si>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</si>
  <si>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</si>
  <si>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</si>
  <si>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</si>
  <si>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</si>
  <si>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</si>
  <si>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</si>
  <si>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</si>
  <si>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</si>
  <si>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</si>
  <si>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</si>
  <si>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</si>
  <si>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</si>
  <si>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</si>
  <si>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</si>
  <si>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</si>
  <si>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</si>
  <si>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</si>
  <si>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</si>
  <si>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</si>
  <si>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</si>
  <si>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</si>
  <si>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</si>
  <si>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</si>
  <si>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</si>
  <si>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</si>
  <si>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</si>
  <si>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</si>
  <si>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</si>
  <si>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</si>
  <si>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</si>
  <si>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</si>
  <si>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</si>
  <si>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</si>
  <si>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</si>
  <si>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</si>
  <si>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</si>
  <si>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</si>
  <si>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</si>
  <si>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</si>
  <si>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</si>
  <si>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</si>
  <si>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</si>
  <si>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</si>
  <si>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</si>
  <si>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</si>
  <si>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</si>
  <si>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</si>
  <si>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</si>
  <si>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</si>
  <si>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</si>
  <si>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</si>
  <si>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</si>
  <si>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</si>
  <si>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</si>
  <si>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</si>
  <si>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</si>
  <si>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</si>
  <si>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</si>
  <si>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</si>
  <si>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</si>
  <si>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</si>
  <si>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</si>
  <si>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</si>
  <si>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</si>
  <si>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</si>
  <si>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</si>
  <si>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</si>
  <si>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</si>
  <si>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</si>
  <si>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</si>
  <si>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</si>
  <si>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</si>
  <si>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</si>
  <si>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</si>
  <si>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</si>
  <si>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</si>
  <si>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</si>
  <si>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</si>
  <si>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</si>
  <si>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</si>
  <si>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</si>
  <si>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</si>
  <si>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</si>
  <si>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</si>
  <si>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</si>
  <si>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</si>
  <si>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</si>
  <si>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</si>
  <si>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</si>
  <si>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</si>
  <si>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</si>
  <si>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</si>
  <si>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</si>
  <si>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</si>
  <si>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</si>
  <si>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</si>
  <si>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</si>
  <si>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</si>
  <si>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</si>
  <si>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</si>
  <si>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</si>
  <si>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</si>
  <si>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</si>
  <si>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</si>
  <si>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</si>
  <si>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</si>
  <si>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</si>
  <si>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</si>
  <si>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</si>
  <si>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</si>
  <si>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</si>
  <si>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</si>
  <si>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</si>
  <si>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</si>
  <si>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</si>
  <si>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</si>
  <si>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</si>
  <si>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</si>
  <si>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</si>
  <si>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</si>
  <si>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</si>
  <si>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</si>
  <si>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</si>
  <si>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</si>
  <si>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</si>
  <si>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</si>
  <si>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</si>
  <si>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</si>
  <si>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</si>
  <si>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</si>
  <si>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</si>
  <si>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</si>
  <si>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</si>
  <si>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</si>
  <si>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</si>
  <si>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</si>
  <si>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</si>
  <si>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</si>
  <si>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</si>
  <si>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</si>
  <si>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</si>
  <si>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</si>
  <si>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</si>
  <si>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</si>
  <si>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</si>
  <si>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</si>
  <si>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</si>
  <si>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</si>
  <si>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</si>
  <si>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</si>
  <si>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</si>
  <si>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</si>
  <si>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</si>
  <si>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</si>
  <si>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</si>
  <si>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</si>
  <si>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</si>
  <si>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</si>
  <si>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</si>
  <si>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</si>
  <si>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</si>
  <si>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</si>
  <si>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</si>
  <si>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</si>
  <si>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</si>
  <si>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</si>
  <si>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</si>
  <si>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</si>
  <si>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</si>
  <si>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</si>
  <si>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</si>
  <si>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</si>
  <si>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</si>
  <si>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</si>
  <si>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</si>
  <si>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</si>
  <si>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</si>
  <si>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</si>
  <si>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</si>
  <si>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</si>
  <si>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</si>
  <si>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</si>
  <si>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</si>
  <si>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</si>
  <si>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</si>
  <si>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</si>
  <si>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</si>
  <si>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</si>
  <si>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</si>
  <si>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</si>
  <si>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</si>
  <si>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</si>
  <si>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</si>
  <si>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</si>
  <si>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</si>
  <si>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</si>
  <si>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</si>
  <si>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</si>
  <si>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</si>
  <si>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</si>
  <si>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</si>
  <si>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</si>
  <si>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</si>
  <si>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</si>
  <si>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</si>
  <si>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</si>
  <si>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</si>
  <si>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</si>
  <si>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</si>
  <si>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</si>
  <si>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</si>
  <si>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</si>
  <si>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</si>
  <si>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</si>
  <si>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</si>
  <si>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</si>
  <si>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</si>
  <si>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</si>
  <si>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</si>
  <si>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</si>
  <si>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</si>
  <si>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</si>
  <si>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</si>
  <si>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</si>
  <si>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</si>
  <si>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</si>
  <si>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</si>
  <si>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</si>
  <si>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</si>
  <si>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</si>
  <si>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</si>
  <si>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</si>
  <si>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</si>
  <si>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</si>
  <si>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</si>
  <si>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</si>
  <si>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</si>
  <si>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</si>
  <si>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</si>
  <si>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</si>
  <si>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</si>
  <si>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</si>
  <si>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</si>
  <si>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</si>
  <si>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</si>
  <si>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</si>
  <si>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</si>
  <si>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</si>
  <si>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</si>
  <si>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</si>
  <si>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</si>
  <si>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</si>
  <si>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</si>
  <si>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</si>
  <si>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</si>
  <si>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</si>
  <si>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</si>
  <si>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</si>
  <si>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</si>
  <si>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</si>
  <si>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</si>
  <si>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</si>
  <si>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</si>
  <si>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</si>
  <si>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</si>
  <si>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</si>
  <si>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</si>
  <si>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</si>
  <si>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</si>
  <si>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</si>
  <si>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</si>
  <si>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</si>
  <si>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</si>
  <si>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</si>
  <si>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</si>
  <si>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</si>
  <si>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</si>
  <si>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</si>
  <si>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</si>
  <si>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</si>
  <si>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</si>
  <si>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</si>
  <si>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</si>
  <si>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</si>
  <si>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</si>
  <si>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</si>
  <si>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</si>
  <si>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</si>
  <si>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</si>
  <si>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</si>
  <si>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</si>
  <si>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</si>
  <si>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</si>
  <si>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</si>
  <si>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</si>
  <si>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</si>
  <si>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</si>
  <si>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</si>
  <si>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</si>
  <si>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</si>
  <si>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</si>
  <si>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</si>
  <si>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</si>
  <si>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</si>
  <si>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</si>
  <si>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</si>
  <si>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</si>
  <si>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</si>
  <si>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</si>
  <si>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</si>
  <si>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</si>
  <si>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</si>
  <si>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</si>
  <si>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</si>
  <si>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</si>
  <si>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</si>
  <si>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</si>
  <si>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</si>
  <si>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</si>
  <si>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</si>
  <si>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</si>
  <si>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</si>
  <si>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</si>
  <si>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</si>
  <si>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</si>
  <si>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</si>
  <si>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</si>
  <si>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</si>
  <si>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</si>
  <si>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</si>
  <si>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</si>
  <si>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</si>
  <si>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</si>
  <si>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</si>
  <si>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</si>
  <si>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</si>
  <si>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</si>
  <si>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</si>
  <si>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</si>
  <si>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</si>
  <si>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</si>
  <si>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</si>
  <si>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</si>
  <si>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</si>
  <si>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</si>
  <si>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</si>
  <si>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</si>
  <si>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</si>
  <si>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</si>
  <si>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</si>
  <si>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</si>
  <si>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</si>
  <si>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</si>
  <si>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</si>
  <si>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</si>
  <si>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</si>
  <si>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</si>
  <si>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</si>
  <si>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</si>
  <si>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</si>
  <si>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</si>
  <si>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</si>
  <si>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</si>
  <si>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</si>
  <si>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</si>
  <si>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</si>
  <si>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</si>
  <si>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</si>
  <si>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</si>
  <si>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</si>
  <si>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</si>
  <si>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</si>
  <si>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</si>
  <si>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</si>
  <si>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</si>
  <si>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</si>
  <si>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</si>
  <si>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</si>
  <si>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</si>
  <si>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</si>
  <si>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</si>
  <si>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</si>
  <si>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</si>
  <si>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</si>
  <si>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</si>
  <si>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</si>
  <si>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</si>
  <si>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</si>
  <si>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</si>
  <si>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</si>
  <si>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</si>
  <si>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</si>
  <si>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</si>
  <si>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</si>
  <si>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</si>
  <si>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</si>
  <si>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</si>
  <si>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</si>
  <si>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</si>
  <si>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</si>
  <si>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</si>
  <si>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</si>
  <si>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</si>
  <si>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</si>
  <si>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</si>
  <si>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</si>
  <si>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</si>
  <si>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</si>
  <si>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</si>
  <si>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</si>
  <si>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</si>
  <si>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</si>
  <si>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</si>
  <si>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</si>
  <si>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</si>
  <si>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</si>
  <si>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</si>
  <si>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</si>
  <si>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</si>
  <si>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</si>
  <si>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</si>
  <si>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</si>
  <si>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</si>
  <si>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</si>
  <si>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</si>
  <si>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</si>
  <si>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</si>
  <si>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</si>
  <si>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</si>
  <si>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</si>
  <si>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</si>
  <si>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</si>
  <si>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</si>
  <si>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</si>
  <si>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</si>
  <si>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</si>
  <si>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</si>
  <si>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</si>
  <si>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</si>
  <si>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</si>
  <si>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</si>
  <si>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</si>
  <si>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</si>
  <si>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</si>
  <si>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</si>
  <si>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</si>
  <si>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</si>
  <si>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</si>
  <si>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</si>
  <si>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</si>
  <si>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</si>
  <si>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</si>
  <si>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</si>
  <si>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</si>
  <si>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</si>
  <si>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</si>
  <si>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</si>
  <si>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</si>
  <si>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</si>
  <si>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</si>
  <si>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</si>
  <si>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</si>
  <si>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</si>
  <si>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</si>
  <si>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</si>
  <si>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</si>
  <si>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</si>
  <si>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</si>
  <si>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</si>
  <si>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</si>
  <si>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</si>
  <si>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</si>
  <si>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</si>
  <si>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</si>
  <si>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</si>
  <si>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</si>
  <si>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</si>
  <si>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</si>
  <si>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</si>
  <si>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</si>
  <si>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</si>
  <si>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</si>
  <si>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</si>
  <si>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</si>
  <si>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</si>
  <si>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</si>
  <si>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</si>
  <si>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</si>
  <si>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</si>
  <si>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</si>
  <si>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</si>
  <si>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</si>
  <si>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</si>
  <si>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</si>
  <si>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</si>
  <si>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</si>
  <si>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</si>
  <si>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</si>
  <si>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</si>
  <si>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</si>
  <si>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</si>
  <si>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</si>
  <si>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</si>
  <si>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</si>
  <si>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</si>
  <si>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</si>
  <si>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</si>
  <si>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</si>
  <si>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</si>
  <si>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</si>
  <si>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</si>
  <si>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</si>
  <si>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</si>
  <si>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</si>
  <si>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</si>
  <si>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</si>
  <si>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</si>
  <si>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</si>
  <si>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</si>
  <si>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</si>
  <si>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</si>
  <si>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</si>
  <si>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</si>
  <si>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</si>
  <si>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</si>
  <si>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</si>
  <si>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</si>
  <si>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</si>
  <si>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</si>
  <si>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</si>
  <si>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</si>
  <si>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</si>
  <si>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</si>
  <si>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</si>
  <si>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</si>
  <si>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</si>
  <si>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</si>
  <si>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</si>
  <si>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</si>
  <si>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</si>
  <si>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</si>
  <si>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</si>
  <si>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</si>
  <si>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</si>
  <si>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</si>
  <si>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</si>
  <si>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</si>
  <si>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</si>
  <si>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</si>
  <si>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</si>
  <si>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</si>
  <si>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</si>
  <si>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</si>
  <si>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</si>
  <si>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</si>
  <si>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</si>
  <si>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</si>
  <si>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</si>
  <si>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</si>
  <si>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</si>
  <si>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</si>
  <si>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</si>
  <si>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</si>
  <si>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</si>
  <si>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</si>
  <si>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</si>
  <si>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</si>
  <si>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</si>
  <si>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</si>
  <si>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</si>
  <si>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</si>
  <si>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</si>
  <si>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</si>
  <si>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</si>
  <si>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</si>
  <si>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</si>
  <si>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</si>
  <si>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</si>
  <si>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</si>
  <si>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</si>
  <si>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</si>
  <si>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</si>
  <si>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</si>
  <si>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</si>
  <si>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</si>
  <si>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</si>
  <si>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</si>
  <si>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</si>
  <si>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</si>
  <si>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</si>
  <si>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</si>
  <si>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</si>
  <si>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</si>
  <si>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</si>
  <si>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</si>
  <si>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</si>
  <si>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</si>
  <si>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</si>
  <si>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</si>
  <si>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</si>
  <si>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</si>
  <si>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</si>
  <si>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</si>
  <si>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</si>
  <si>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</si>
  <si>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</si>
  <si>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</si>
  <si>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</si>
  <si>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</si>
  <si>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</si>
  <si>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</si>
  <si>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</si>
  <si>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</si>
  <si>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</si>
  <si>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</si>
  <si>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</si>
  <si>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</si>
  <si>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</si>
  <si>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</si>
  <si>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</si>
  <si>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</si>
  <si>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</si>
  <si>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</si>
  <si>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</si>
  <si>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</si>
  <si>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</si>
  <si>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</si>
  <si>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</si>
  <si>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</si>
  <si>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</si>
  <si>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</si>
  <si>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</si>
  <si>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</si>
  <si>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</si>
  <si>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</si>
  <si>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</si>
  <si>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</si>
  <si>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</si>
  <si>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</si>
  <si>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</si>
  <si>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</si>
  <si>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</si>
  <si>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</si>
  <si>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</si>
  <si>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</si>
  <si>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</si>
  <si>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</si>
  <si>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</si>
  <si>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</si>
  <si>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</si>
  <si>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</si>
  <si>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</si>
  <si>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</si>
  <si>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</si>
  <si>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</si>
  <si>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</si>
  <si>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</si>
  <si>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</si>
  <si>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</si>
  <si>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</si>
  <si>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</si>
  <si>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</si>
  <si>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</si>
  <si>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</si>
  <si>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</si>
  <si>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</si>
  <si>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</si>
  <si>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</si>
  <si>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</si>
  <si>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</si>
  <si>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</si>
  <si>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</si>
  <si>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</si>
  <si>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</si>
  <si>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</si>
  <si>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</si>
  <si>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</si>
  <si>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</si>
  <si>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</si>
  <si>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</si>
  <si>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</si>
  <si>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</si>
  <si>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</si>
  <si>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</si>
  <si>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</si>
  <si>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</si>
  <si>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</si>
  <si>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</si>
  <si>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</si>
  <si>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</si>
  <si>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</si>
  <si>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</si>
  <si>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</si>
  <si>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</si>
  <si>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</si>
  <si>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</si>
  <si>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</si>
  <si>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</si>
  <si>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</si>
  <si>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</si>
  <si>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</si>
  <si>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</si>
  <si>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</si>
  <si>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</si>
  <si>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</si>
  <si>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</si>
  <si>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</si>
  <si>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</si>
  <si>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</si>
  <si>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</si>
  <si>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</si>
  <si>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</si>
  <si>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</si>
  <si>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</si>
  <si>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</si>
  <si>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</si>
  <si>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</si>
  <si>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</si>
  <si>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</si>
  <si>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</si>
  <si>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</si>
  <si>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</si>
  <si>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</si>
  <si>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</si>
  <si>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</si>
  <si>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</si>
  <si>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</si>
  <si>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</si>
  <si>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</si>
  <si>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</si>
  <si>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</si>
  <si>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</si>
  <si>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</si>
  <si>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</si>
  <si>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</si>
  <si>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</si>
  <si>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</si>
  <si>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</si>
  <si>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</si>
  <si>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</si>
  <si>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</si>
  <si>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</si>
  <si>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</si>
  <si>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</si>
  <si>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</si>
  <si>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</si>
  <si>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</si>
  <si>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</si>
  <si>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</si>
  <si>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</si>
  <si>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</si>
  <si>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</si>
  <si>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</si>
  <si>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</si>
  <si>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</si>
  <si>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</si>
  <si>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</si>
  <si>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</si>
  <si>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</si>
  <si>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</si>
  <si>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</si>
  <si>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</si>
  <si>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</si>
  <si>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</si>
  <si>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</si>
  <si>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</si>
  <si>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</si>
  <si>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</si>
  <si>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</si>
  <si>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</si>
  <si>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</si>
  <si>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</si>
  <si>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</si>
  <si>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</si>
  <si>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</si>
  <si>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</si>
  <si>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</si>
  <si>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</si>
  <si>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</si>
  <si>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</si>
  <si>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</si>
  <si>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</si>
  <si>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</si>
  <si>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</si>
  <si>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</si>
  <si>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</si>
  <si>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</si>
  <si>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</si>
  <si>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</si>
  <si>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</si>
  <si>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</si>
  <si>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</si>
  <si>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</si>
  <si>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</si>
  <si>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</si>
  <si>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</si>
  <si>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</si>
  <si>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</si>
  <si>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</si>
  <si>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</si>
  <si>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</si>
  <si>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</si>
  <si>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</si>
  <si>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</si>
  <si>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</si>
  <si>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</si>
  <si>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</si>
  <si>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</si>
  <si>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</si>
  <si>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</si>
  <si>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</si>
  <si>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</si>
  <si>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</si>
  <si>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</si>
  <si>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</si>
  <si>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</si>
  <si>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</si>
  <si>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</si>
  <si>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</si>
  <si>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</si>
  <si>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</si>
  <si>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</si>
  <si>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</si>
  <si>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</si>
  <si>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</si>
  <si>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</si>
  <si>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</si>
  <si>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</si>
  <si>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</si>
  <si>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</si>
  <si>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</si>
  <si>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</si>
  <si>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</si>
  <si>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</si>
  <si>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</si>
  <si>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</si>
  <si>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</si>
  <si>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</si>
  <si>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</si>
  <si>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</si>
  <si>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</si>
  <si>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</si>
  <si>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</si>
  <si>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</si>
  <si>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</si>
  <si>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</si>
  <si>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</si>
  <si>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</si>
  <si>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</si>
  <si>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</si>
  <si>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</si>
  <si>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</si>
  <si>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</si>
  <si>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</si>
  <si>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</si>
  <si>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</si>
  <si>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</si>
  <si>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</si>
  <si>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</si>
  <si>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</si>
  <si>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</si>
  <si>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</si>
  <si>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</si>
  <si>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</si>
  <si>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</si>
  <si>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</si>
  <si>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</si>
  <si>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</si>
  <si>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</si>
  <si>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</si>
  <si>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</si>
  <si>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</si>
  <si>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</si>
  <si>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</si>
  <si>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</si>
  <si>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</si>
  <si>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</si>
  <si>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</si>
  <si>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</si>
  <si>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</si>
  <si>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</si>
  <si>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</si>
  <si>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</si>
  <si>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</si>
  <si>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</si>
  <si>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</si>
  <si>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</si>
  <si>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</si>
  <si>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</si>
  <si>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</si>
  <si>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</si>
  <si>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</si>
  <si>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</si>
  <si>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</si>
  <si>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</si>
  <si>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</si>
  <si>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</si>
  <si>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</si>
  <si>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</si>
  <si>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</si>
  <si>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</si>
  <si>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</si>
  <si>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</si>
  <si>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</si>
  <si>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</si>
  <si>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</si>
  <si>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</si>
  <si>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</si>
  <si>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</si>
  <si>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</si>
  <si>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</si>
  <si>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</si>
  <si>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</si>
  <si>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</si>
  <si>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</si>
  <si>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</si>
  <si>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</si>
  <si>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</si>
  <si>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</si>
  <si>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</si>
  <si>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</si>
  <si>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</si>
  <si>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</si>
  <si>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</si>
  <si>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</si>
  <si>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</si>
  <si>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</si>
  <si>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</si>
  <si>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</si>
  <si>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</si>
  <si>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</si>
  <si>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</si>
  <si>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</si>
  <si>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</si>
  <si>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</si>
  <si>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</si>
  <si>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</si>
  <si>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</si>
  <si>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</si>
  <si>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</si>
  <si>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</si>
  <si>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</si>
  <si>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</si>
  <si>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</si>
  <si>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</si>
  <si>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</si>
  <si>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</si>
  <si>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</si>
  <si>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</si>
  <si>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</si>
  <si>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</si>
  <si>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</si>
  <si>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</si>
  <si>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</si>
  <si>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</si>
  <si>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</si>
  <si>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</si>
  <si>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</si>
  <si>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</si>
  <si>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</si>
  <si>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</si>
  <si>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</si>
  <si>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</si>
  <si>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</si>
  <si>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</si>
  <si>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</si>
  <si>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</si>
  <si>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</si>
  <si>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</si>
  <si>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</si>
  <si>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</si>
  <si>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</si>
  <si>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</si>
  <si>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</si>
  <si>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</si>
  <si>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</si>
  <si>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</si>
  <si>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</si>
  <si>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</si>
  <si>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</si>
  <si>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</si>
  <si>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</si>
  <si>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</si>
  <si>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</si>
  <si>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</si>
  <si>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</si>
  <si>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</si>
  <si>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</si>
  <si>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</si>
  <si>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</si>
  <si>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</si>
  <si>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</si>
  <si>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</si>
  <si>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</si>
  <si>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</si>
  <si>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</si>
  <si>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</si>
  <si>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</si>
  <si>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</si>
  <si>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</si>
  <si>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</si>
  <si>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</si>
  <si>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</si>
  <si>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</si>
  <si>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</si>
  <si>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</si>
  <si>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</si>
  <si>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</si>
  <si>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</si>
  <si>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</si>
  <si>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</si>
  <si>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</si>
  <si>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</si>
  <si>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</si>
  <si>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</si>
  <si>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</si>
  <si>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</si>
  <si>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</si>
  <si>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</si>
  <si>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</si>
  <si>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</si>
  <si>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</si>
  <si>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</si>
  <si>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</si>
  <si>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</si>
  <si>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</si>
  <si>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</si>
  <si>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</si>
  <si>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</si>
  <si>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</si>
  <si>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</si>
  <si>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</si>
  <si>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</si>
  <si>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</si>
  <si>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</si>
  <si>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</si>
  <si>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</si>
  <si>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</si>
  <si>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</si>
  <si>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</si>
  <si>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</si>
  <si>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</si>
  <si>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</si>
  <si>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</si>
  <si>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</si>
  <si>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</si>
  <si>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</si>
  <si>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</si>
  <si>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</si>
  <si>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</si>
  <si>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</si>
  <si>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</si>
  <si>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</si>
  <si>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</si>
  <si>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</si>
  <si>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</si>
  <si>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</si>
  <si>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</si>
  <si>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</si>
  <si>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</si>
  <si>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</si>
  <si>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</si>
  <si>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</si>
  <si>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</si>
  <si>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</si>
  <si>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</si>
  <si>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</si>
  <si>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</si>
  <si>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</si>
  <si>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</si>
  <si>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</si>
  <si>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</si>
  <si>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</si>
  <si>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</si>
  <si>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</si>
  <si>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</si>
  <si>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</si>
  <si>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</si>
  <si>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</si>
  <si>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</si>
  <si>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</si>
  <si>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</si>
  <si>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</si>
  <si>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</si>
  <si>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</si>
  <si>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</si>
  <si>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</si>
  <si>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</si>
  <si>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</si>
  <si>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</si>
  <si>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</si>
  <si>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</si>
  <si>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</si>
  <si>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</si>
  <si>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</si>
  <si>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</si>
  <si>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</si>
  <si>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</si>
  <si>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</si>
  <si>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</si>
  <si>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</si>
  <si>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</si>
  <si>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</si>
  <si>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</si>
  <si>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</si>
  <si>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</si>
  <si>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</si>
  <si>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</si>
  <si>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</si>
  <si>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</si>
  <si>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</si>
  <si>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</si>
  <si>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</si>
  <si>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</si>
  <si>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</si>
  <si>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</si>
  <si>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</si>
  <si>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</si>
  <si>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</si>
  <si>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</si>
  <si>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</si>
  <si>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</si>
  <si>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</si>
  <si>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</si>
  <si>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</si>
  <si>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</si>
  <si>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</si>
  <si>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</si>
  <si>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</si>
  <si>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</si>
  <si>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</si>
  <si>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</si>
  <si>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</si>
  <si>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</si>
  <si>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</si>
  <si>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</si>
  <si>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</si>
  <si>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</si>
  <si>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</si>
  <si>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</si>
  <si>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</si>
  <si>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</si>
  <si>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</si>
  <si>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</si>
  <si>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</si>
  <si>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</si>
  <si>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</si>
  <si>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</si>
  <si>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</si>
  <si>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</si>
  <si>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</si>
  <si>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</si>
  <si>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</si>
  <si>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</si>
  <si>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</si>
  <si>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</si>
  <si>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</si>
  <si>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</si>
  <si>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</si>
  <si>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</si>
  <si>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</si>
  <si>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</si>
  <si>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</si>
  <si>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</si>
  <si>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</si>
  <si>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</si>
  <si>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</si>
  <si>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</si>
  <si>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</si>
  <si>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</si>
  <si>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</si>
  <si>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</si>
  <si>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</si>
  <si>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</si>
  <si>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</si>
  <si>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</si>
  <si>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</si>
  <si>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</si>
  <si>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</si>
  <si>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</si>
  <si>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</si>
  <si>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</si>
  <si>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</si>
  <si>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</si>
  <si>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</si>
  <si>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</si>
  <si>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</si>
  <si>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</si>
  <si>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</si>
  <si>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</si>
  <si>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</si>
  <si>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</si>
  <si>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</si>
  <si>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</si>
  <si>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</si>
  <si>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</si>
  <si>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</si>
  <si>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</si>
  <si>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</si>
  <si>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</si>
  <si>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</si>
  <si>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</si>
  <si>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</si>
  <si>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</si>
  <si>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</si>
  <si>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</si>
  <si>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</si>
  <si>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</si>
  <si>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</si>
  <si>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</si>
  <si>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</si>
  <si>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</si>
  <si>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</si>
  <si>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</si>
  <si>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</si>
  <si>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</si>
  <si>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</si>
  <si>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</si>
  <si>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</si>
  <si>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</si>
  <si>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</si>
  <si>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</si>
  <si>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</si>
  <si>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</si>
  <si>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</si>
  <si>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</si>
  <si>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</si>
  <si>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</si>
  <si>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</si>
  <si>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</si>
  <si>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</si>
  <si>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</si>
  <si>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</si>
  <si>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</si>
  <si>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</si>
  <si>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</si>
  <si>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</si>
  <si>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</si>
  <si>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</si>
  <si>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</si>
  <si>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</si>
  <si>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</si>
  <si>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</si>
  <si>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</si>
  <si>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</si>
  <si>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</si>
  <si>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</si>
  <si>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</si>
  <si>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</si>
  <si>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</si>
  <si>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</si>
  <si>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</si>
  <si>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</si>
  <si>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</si>
  <si>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</si>
  <si>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</si>
  <si>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</si>
  <si>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</si>
  <si>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</si>
  <si>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</si>
  <si>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</si>
  <si>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</si>
  <si>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</si>
  <si>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</si>
  <si>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</si>
  <si>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</si>
  <si>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</si>
  <si>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</si>
  <si>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</si>
  <si>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</si>
  <si>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</si>
  <si>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</si>
  <si>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</si>
  <si>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</si>
  <si>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</si>
  <si>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</si>
  <si>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</si>
  <si>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</si>
  <si>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</si>
  <si>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</si>
  <si>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</si>
  <si>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</si>
  <si>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</si>
  <si>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</si>
  <si>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</si>
  <si>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</si>
  <si>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</si>
  <si>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</si>
  <si>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</si>
  <si>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</si>
  <si>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</si>
  <si>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</si>
  <si>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</si>
  <si>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</si>
  <si>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</si>
  <si>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</si>
  <si>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</si>
  <si>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</si>
  <si>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</si>
  <si>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</si>
  <si>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</si>
  <si>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</si>
  <si>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</si>
  <si>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</si>
  <si>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</si>
  <si>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</si>
  <si>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</si>
  <si>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</si>
  <si>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</si>
  <si>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</si>
  <si>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</si>
  <si>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</si>
  <si>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</si>
  <si>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</si>
  <si>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</si>
  <si>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</si>
  <si>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</si>
  <si>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</si>
  <si>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</si>
  <si>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</si>
  <si>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</si>
  <si>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</si>
  <si>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</si>
  <si>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</si>
  <si>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</si>
  <si>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</si>
  <si>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</si>
  <si>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</si>
  <si>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</si>
  <si>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</si>
  <si>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</si>
  <si>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</si>
  <si>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</si>
  <si>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</si>
  <si>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</si>
  <si>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</si>
  <si>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</si>
  <si>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</si>
  <si>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</si>
  <si>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</si>
  <si>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</si>
  <si>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</si>
  <si>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</si>
  <si>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</si>
  <si>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</si>
  <si>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</si>
  <si>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</si>
  <si>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</si>
  <si>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</si>
  <si>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</si>
  <si>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</si>
  <si>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</si>
  <si>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</si>
  <si>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</si>
  <si>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</si>
  <si>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</si>
  <si>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</si>
  <si>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</si>
  <si>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</si>
  <si>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</si>
  <si>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</si>
  <si>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</si>
  <si>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</si>
  <si>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</si>
  <si>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</si>
  <si>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</si>
  <si>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</si>
  <si>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</si>
  <si>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</si>
  <si>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</si>
  <si>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</si>
  <si>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</si>
  <si>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</si>
  <si>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</si>
  <si>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</si>
  <si>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</si>
  <si>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</si>
  <si>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</si>
  <si>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</si>
  <si>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</si>
  <si>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</si>
  <si>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</si>
  <si>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</si>
  <si>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</si>
  <si>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</si>
  <si>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</si>
  <si>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</si>
  <si>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</si>
  <si>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</si>
  <si>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</si>
  <si>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</si>
  <si>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</si>
  <si>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</si>
  <si>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</si>
  <si>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</si>
  <si>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</si>
  <si>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</si>
  <si>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</si>
  <si>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</si>
  <si>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</si>
  <si>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</si>
  <si>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</si>
  <si>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</si>
  <si>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</si>
  <si>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</si>
  <si>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</si>
  <si>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</si>
  <si>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</si>
  <si>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</si>
  <si>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</si>
  <si>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</si>
  <si>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</si>
  <si>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</si>
  <si>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</si>
  <si>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</si>
  <si>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</si>
  <si>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</si>
  <si>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</si>
  <si>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</si>
  <si>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</si>
  <si>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</si>
  <si>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</si>
  <si>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</si>
  <si>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</si>
  <si>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</si>
  <si>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</si>
  <si>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</si>
  <si>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</si>
  <si>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</si>
  <si>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</si>
  <si>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</si>
  <si>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</si>
  <si>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</si>
  <si>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</si>
  <si>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</si>
  <si>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</si>
  <si>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</si>
  <si>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</si>
  <si>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</si>
  <si>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</si>
  <si>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</si>
  <si>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</si>
  <si>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</si>
  <si>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</si>
  <si>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</si>
  <si>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</si>
  <si>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</si>
  <si>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</si>
  <si>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</si>
  <si>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</si>
  <si>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</si>
  <si>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</si>
  <si>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</si>
  <si>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</si>
  <si>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</si>
  <si>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</si>
  <si>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</si>
  <si>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</si>
  <si>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</si>
  <si>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</si>
  <si>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</si>
  <si>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</si>
  <si>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</si>
  <si>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</si>
  <si>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</si>
  <si>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</si>
  <si>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</si>
  <si>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</si>
  <si>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</si>
  <si>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</si>
  <si>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</si>
  <si>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</si>
  <si>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</si>
  <si>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</si>
  <si>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</si>
  <si>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</si>
  <si>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</si>
  <si>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</si>
  <si>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</si>
  <si>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</si>
  <si>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</si>
  <si>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</si>
  <si>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</si>
  <si>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</si>
  <si>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</si>
  <si>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</si>
  <si>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</si>
  <si>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</si>
  <si>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</si>
  <si>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</si>
  <si>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</si>
  <si>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</si>
  <si>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</si>
  <si>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</si>
  <si>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</si>
  <si>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</si>
  <si>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</si>
  <si>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</si>
  <si>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</si>
  <si>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</si>
  <si>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</si>
  <si>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</si>
  <si>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</si>
  <si>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</si>
  <si>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</si>
  <si>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</si>
  <si>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</si>
  <si>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</si>
  <si>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</si>
  <si>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</si>
  <si>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</si>
  <si>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</si>
  <si>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</si>
  <si>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</si>
  <si>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</si>
  <si>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</si>
  <si>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</si>
  <si>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</si>
  <si>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</si>
  <si>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</si>
  <si>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</si>
  <si>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</si>
  <si>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</si>
  <si>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</si>
  <si>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</si>
  <si>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</si>
  <si>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</si>
  <si>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</si>
  <si>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</si>
  <si>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</si>
  <si>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</si>
  <si>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</si>
  <si>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</si>
  <si>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</si>
  <si>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</si>
  <si>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</si>
  <si>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</si>
  <si>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</si>
  <si>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</si>
  <si>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</si>
  <si>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</si>
  <si>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</si>
  <si>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</si>
  <si>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</si>
  <si>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</si>
  <si>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</si>
  <si>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</si>
  <si>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</si>
  <si>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</si>
  <si>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</si>
  <si>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</si>
  <si>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</si>
  <si>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</si>
  <si>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</si>
  <si>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</si>
  <si>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</si>
  <si>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</si>
  <si>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</si>
  <si>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</si>
  <si>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</si>
  <si>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</si>
  <si>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</si>
  <si>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</si>
  <si>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</si>
  <si>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</si>
  <si>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</si>
  <si>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</si>
  <si>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</si>
  <si>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</si>
  <si>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</si>
  <si>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</si>
  <si>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</si>
  <si>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</si>
  <si>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</si>
  <si>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</si>
  <si>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</si>
  <si>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</si>
  <si>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</si>
  <si>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</si>
  <si>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</si>
  <si>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</si>
  <si>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</si>
  <si>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</si>
  <si>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</si>
  <si>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</si>
  <si>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</si>
  <si>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</si>
  <si>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</si>
  <si>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</si>
  <si>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</si>
  <si>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</si>
  <si>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</si>
  <si>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</si>
  <si>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</si>
  <si>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</si>
  <si>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</si>
  <si>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</si>
  <si>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</si>
  <si>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</si>
  <si>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</si>
  <si>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</si>
  <si>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</si>
  <si>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</si>
  <si>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</si>
  <si>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</si>
  <si>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</si>
  <si>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</si>
  <si>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</si>
  <si>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</si>
  <si>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</si>
  <si>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</si>
  <si>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</si>
  <si>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</si>
  <si>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</si>
  <si>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</si>
  <si>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</si>
  <si>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</si>
  <si>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</si>
  <si>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</si>
  <si>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</si>
  <si>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</si>
  <si>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</si>
  <si>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</si>
  <si>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</si>
  <si>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</si>
  <si>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</si>
  <si>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</si>
  <si>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</si>
  <si>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</si>
  <si>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</si>
  <si>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</si>
  <si>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</si>
  <si>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</si>
  <si>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</si>
  <si>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</si>
  <si>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</si>
  <si>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</si>
  <si>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</si>
  <si>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</si>
  <si>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</si>
  <si>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</si>
  <si>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</si>
  <si>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</si>
  <si>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</si>
  <si>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</si>
  <si>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</si>
  <si>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</si>
  <si>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</si>
  <si>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</si>
  <si>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</si>
  <si>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</si>
  <si>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</si>
  <si>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</si>
  <si>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</si>
  <si>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</si>
  <si>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</si>
  <si>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</si>
  <si>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</si>
  <si>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</si>
  <si>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</si>
  <si>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</si>
  <si>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</si>
  <si>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</si>
  <si>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</si>
  <si>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</si>
  <si>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</si>
  <si>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</si>
  <si>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</si>
  <si>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</si>
  <si>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</si>
  <si>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</si>
  <si>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</si>
  <si>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</si>
  <si>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</si>
  <si>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</si>
  <si>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</si>
  <si>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</si>
  <si>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</si>
  <si>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</si>
  <si>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</si>
  <si>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</si>
  <si>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</si>
  <si>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</si>
  <si>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</si>
  <si>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</si>
  <si>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</si>
  <si>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</si>
  <si>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</si>
  <si>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</si>
  <si>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</si>
  <si>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</si>
  <si>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</si>
  <si>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</si>
  <si>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</si>
  <si>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</si>
  <si>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</si>
  <si>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</si>
  <si>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</si>
  <si>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</si>
  <si>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</si>
  <si>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</si>
  <si>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</si>
  <si>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</si>
  <si>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</si>
  <si>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</si>
  <si>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</si>
  <si>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</si>
  <si>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</si>
  <si>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</si>
  <si>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</si>
  <si>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</si>
  <si>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</si>
  <si>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</si>
  <si>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</si>
  <si>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</si>
  <si>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</si>
  <si>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</si>
  <si>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</si>
  <si>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</si>
  <si>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</si>
  <si>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</si>
  <si>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</si>
  <si>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</si>
  <si>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</si>
  <si>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</si>
  <si>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</si>
  <si>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</si>
  <si>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</si>
  <si>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</si>
  <si>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</si>
  <si>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</si>
  <si>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</si>
  <si>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</si>
  <si>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</si>
  <si>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</si>
  <si>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</si>
  <si>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</si>
  <si>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</si>
  <si>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</si>
  <si>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</si>
  <si>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</si>
  <si>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</si>
  <si>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</si>
  <si>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</si>
  <si>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</si>
  <si>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</si>
  <si>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</si>
  <si>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</si>
  <si>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</si>
  <si>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</si>
  <si>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</si>
  <si>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</si>
  <si>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</si>
  <si>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</si>
  <si>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</si>
  <si>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</si>
  <si>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</si>
  <si>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</si>
  <si>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</si>
  <si>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</si>
  <si>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</si>
  <si>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</si>
  <si>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</si>
  <si>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</si>
  <si>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</si>
  <si>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</si>
  <si>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</si>
  <si>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</si>
  <si>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</si>
  <si>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</si>
  <si>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</si>
  <si>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</si>
  <si>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</si>
  <si>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</si>
  <si>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</si>
  <si>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</si>
  <si>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</si>
  <si>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</si>
  <si>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</si>
  <si>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</si>
  <si>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</si>
  <si>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</si>
  <si>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</si>
  <si>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</si>
  <si>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</si>
  <si>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</si>
  <si>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</si>
  <si>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</si>
  <si>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</si>
  <si>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</si>
  <si>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</si>
  <si>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</si>
  <si>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</si>
  <si>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</si>
  <si>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</si>
  <si>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</si>
  <si>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</si>
  <si>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</si>
  <si>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</si>
  <si>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</si>
  <si>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</si>
  <si>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</si>
  <si>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</si>
  <si>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</si>
  <si>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</si>
  <si>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</si>
  <si>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</si>
  <si>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</si>
  <si>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</si>
  <si>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</si>
  <si>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</si>
  <si>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</si>
  <si>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</si>
  <si>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</si>
  <si>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</si>
  <si>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</si>
  <si>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</si>
  <si>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</si>
  <si>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</si>
  <si>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</si>
  <si>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</si>
  <si>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</si>
  <si>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</si>
  <si>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</si>
  <si>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</si>
  <si>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</si>
  <si>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</si>
  <si>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</si>
  <si>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</si>
  <si>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</si>
  <si>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</si>
  <si>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</si>
  <si>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</si>
  <si>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</si>
  <si>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</si>
  <si>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</si>
  <si>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</si>
  <si>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</si>
  <si>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</si>
  <si>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</si>
  <si>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</si>
  <si>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</si>
  <si>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</si>
  <si>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</si>
  <si>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</si>
  <si>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</si>
  <si>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</si>
  <si>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</si>
  <si>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</si>
  <si>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</si>
  <si>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</si>
  <si>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</si>
  <si>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</si>
  <si>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</si>
  <si>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</si>
  <si>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</si>
  <si>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</si>
  <si>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</si>
  <si>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</si>
  <si>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</si>
  <si>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</si>
  <si>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</si>
  <si>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</si>
  <si>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</si>
  <si>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</si>
  <si>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</si>
  <si>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</si>
  <si>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</si>
  <si>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</si>
  <si>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</si>
  <si>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</si>
  <si>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</si>
  <si>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</si>
  <si>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</si>
  <si>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</si>
  <si>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</si>
  <si>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</si>
  <si>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</si>
  <si>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</si>
  <si>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</si>
  <si>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</si>
  <si>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</si>
  <si>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</si>
  <si>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</si>
  <si>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</si>
  <si>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</si>
  <si>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</si>
  <si>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</si>
  <si>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</si>
  <si>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</si>
  <si>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</si>
  <si>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</si>
  <si>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</si>
  <si>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</si>
  <si>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</si>
  <si>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</si>
  <si>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</si>
  <si>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</si>
  <si>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</si>
  <si>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</si>
  <si>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</si>
  <si>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</si>
  <si>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</si>
  <si>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</si>
  <si>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</si>
  <si>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</si>
  <si>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</si>
  <si>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</si>
  <si>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</si>
  <si>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</si>
  <si>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</si>
  <si>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</si>
  <si>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</si>
  <si>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</si>
  <si>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</si>
  <si>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</si>
  <si>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</si>
  <si>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</si>
  <si>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</si>
  <si>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</si>
  <si>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</si>
  <si>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</si>
  <si>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</si>
  <si>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</si>
  <si>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</si>
  <si>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</si>
  <si>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</si>
  <si>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</si>
  <si>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</si>
  <si>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</si>
  <si>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</si>
  <si>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</si>
  <si>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</si>
  <si>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</si>
  <si>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</si>
  <si>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</si>
  <si>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</si>
  <si>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</si>
  <si>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</si>
  <si>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</si>
  <si>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</si>
  <si>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</si>
  <si>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</si>
  <si>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</si>
  <si>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</si>
  <si>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</si>
  <si>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</si>
  <si>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</si>
  <si>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</si>
  <si>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</si>
  <si>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</si>
  <si>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</si>
  <si>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</si>
  <si>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</si>
  <si>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</si>
  <si>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</si>
  <si>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</si>
  <si>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</si>
  <si>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</si>
  <si>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</si>
  <si>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</si>
  <si>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</si>
  <si>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</si>
  <si>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</si>
  <si>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</si>
  <si>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</si>
  <si>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</si>
  <si>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</si>
  <si>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</si>
  <si>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</si>
  <si>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</si>
  <si>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</si>
  <si>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</si>
  <si>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</si>
  <si>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</si>
  <si>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</si>
  <si>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</si>
  <si>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</si>
  <si>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</si>
  <si>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</si>
  <si>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</si>
  <si>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</si>
  <si>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</si>
  <si>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</si>
  <si>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</si>
  <si>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</si>
  <si>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</si>
  <si>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</si>
  <si>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</si>
  <si>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</si>
  <si>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</si>
  <si>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</si>
  <si>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</si>
  <si>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</si>
  <si>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</si>
  <si>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</si>
  <si>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</si>
  <si>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</si>
  <si>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</si>
  <si>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</si>
  <si>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</si>
  <si>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</si>
  <si>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</si>
  <si>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</si>
  <si>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</si>
  <si>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</si>
  <si>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</si>
  <si>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</si>
  <si>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</si>
  <si>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</si>
  <si>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</si>
  <si>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</si>
  <si>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</si>
  <si>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</si>
  <si>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</si>
  <si>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</si>
  <si>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</si>
  <si>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</si>
  <si>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</si>
  <si>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</si>
  <si>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</si>
  <si>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</si>
  <si>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</si>
  <si>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</si>
  <si>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</si>
  <si>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</si>
  <si>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</si>
  <si>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</si>
  <si>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</si>
  <si>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</si>
  <si>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</si>
  <si>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</si>
  <si>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</si>
  <si>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</si>
  <si>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</si>
  <si>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</si>
  <si>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</si>
  <si>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</si>
  <si>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</si>
  <si>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</si>
  <si>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</si>
  <si>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</si>
  <si>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</si>
  <si>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</si>
  <si>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</si>
  <si>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</si>
  <si>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</si>
  <si>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</si>
  <si>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</si>
  <si>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</si>
  <si>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</si>
  <si>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</si>
  <si>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</si>
  <si>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</si>
  <si>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</si>
  <si>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</si>
  <si>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</si>
  <si>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</si>
  <si>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</si>
  <si>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</si>
  <si>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</si>
  <si>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</si>
  <si>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</si>
  <si>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</si>
  <si>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</si>
  <si>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</si>
  <si>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</si>
  <si>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</si>
  <si>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</si>
  <si>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</si>
  <si>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</si>
  <si>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</si>
  <si>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</si>
  <si>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</si>
  <si>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</si>
  <si>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</si>
  <si>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</si>
  <si>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</si>
  <si>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</si>
  <si>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</si>
  <si>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</si>
  <si>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</si>
  <si>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</si>
  <si>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</si>
  <si>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</si>
  <si>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</si>
  <si>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</si>
  <si>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</si>
  <si>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</si>
  <si>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</si>
  <si>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</si>
  <si>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</si>
  <si>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</si>
  <si>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</si>
  <si>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</si>
  <si>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</si>
  <si>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</si>
  <si>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</si>
  <si>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</si>
  <si>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</si>
  <si>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</si>
  <si>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</si>
  <si>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</si>
  <si>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</si>
  <si>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</si>
  <si>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</si>
  <si>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</si>
  <si>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</si>
  <si>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</si>
  <si>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</si>
  <si>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</si>
  <si>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</si>
  <si>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</si>
  <si>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</si>
  <si>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</si>
  <si>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</si>
  <si>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</si>
  <si>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</si>
  <si>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</si>
  <si>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</si>
  <si>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</si>
  <si>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</si>
  <si>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</si>
  <si>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</si>
  <si>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</si>
  <si>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</si>
  <si>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</si>
  <si>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</si>
  <si>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</si>
  <si>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</si>
  <si>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</si>
  <si>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</si>
  <si>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</si>
  <si>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</si>
  <si>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</si>
  <si>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</si>
  <si>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</si>
  <si>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</si>
  <si>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</si>
  <si>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</si>
  <si>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</si>
  <si>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</si>
  <si>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</si>
  <si>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</si>
  <si>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</si>
  <si>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</si>
  <si>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</si>
  <si>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</si>
  <si>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</si>
  <si>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</si>
  <si>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</si>
  <si>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</si>
  <si>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</si>
  <si>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</si>
  <si>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</si>
  <si>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</si>
  <si>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</si>
  <si>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</si>
  <si>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</si>
  <si>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</si>
  <si>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</si>
  <si>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</si>
  <si>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</si>
  <si>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</si>
  <si>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</si>
  <si>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</si>
  <si>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</si>
  <si>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</si>
  <si>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</si>
  <si>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</si>
  <si>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</si>
  <si>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</si>
  <si>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</si>
  <si>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</si>
  <si>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</si>
  <si>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</si>
  <si>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</si>
  <si>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</si>
  <si>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</si>
  <si>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</si>
  <si>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</si>
  <si>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</si>
  <si>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</si>
  <si>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</si>
  <si>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</si>
  <si>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</si>
  <si>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</si>
  <si>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</si>
  <si>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</si>
  <si>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</si>
  <si>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</si>
  <si>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</si>
  <si>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</si>
  <si>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</si>
  <si>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</si>
  <si>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</si>
  <si>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</si>
  <si>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</si>
  <si>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</si>
  <si>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</si>
  <si>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</si>
  <si>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</si>
  <si>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</si>
  <si>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</si>
  <si>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</si>
  <si>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</si>
  <si>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</si>
  <si>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</si>
  <si>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</si>
  <si>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</si>
  <si>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</si>
  <si>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</si>
  <si>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</si>
  <si>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</si>
  <si>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</si>
  <si>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</si>
  <si>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</si>
  <si>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</si>
  <si>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</si>
  <si>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</si>
  <si>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</si>
  <si>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</si>
  <si>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</si>
  <si>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</si>
  <si>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</si>
  <si>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</si>
  <si>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</si>
  <si>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</si>
  <si>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</si>
  <si>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</si>
  <si>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</si>
  <si>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</si>
  <si>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</si>
  <si>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</si>
  <si>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</si>
  <si>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</si>
  <si>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</si>
  <si>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</si>
  <si>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</si>
  <si>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</si>
  <si>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</si>
  <si>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</si>
  <si>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</si>
  <si>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</si>
  <si>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</si>
  <si>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</si>
  <si>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</si>
  <si>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</si>
  <si>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</si>
  <si>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</si>
  <si>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</si>
  <si>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</si>
  <si>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</si>
  <si>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</si>
  <si>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</si>
  <si>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</si>
  <si>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</si>
  <si>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</si>
  <si>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</si>
  <si>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</si>
  <si>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</si>
  <si>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</si>
  <si>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</si>
  <si>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</si>
  <si>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</si>
  <si>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</si>
  <si>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</si>
  <si>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</si>
  <si>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</si>
  <si>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</si>
  <si>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</si>
  <si>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</si>
  <si>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</si>
  <si>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</si>
  <si>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</si>
  <si>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</si>
  <si>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</si>
  <si>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</si>
  <si>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</si>
  <si>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</si>
  <si>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</si>
  <si>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</si>
  <si>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</si>
  <si>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</si>
  <si>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</si>
  <si>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</si>
  <si>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</si>
  <si>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</si>
  <si>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</si>
  <si>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</si>
  <si>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</si>
  <si>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</si>
  <si>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</si>
  <si>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</si>
  <si>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</si>
  <si>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</si>
  <si>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</si>
  <si>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</si>
  <si>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</si>
  <si>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</si>
  <si>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</si>
  <si>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</si>
  <si>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</si>
  <si>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</si>
  <si>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</si>
  <si>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</si>
  <si>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</si>
  <si>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</si>
  <si>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</si>
  <si>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</si>
  <si>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</si>
  <si>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</si>
  <si>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</si>
  <si>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</si>
  <si>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</si>
  <si>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</si>
  <si>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</si>
  <si>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</si>
  <si>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</si>
  <si>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</si>
  <si>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</si>
  <si>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</si>
  <si>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</si>
  <si>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</si>
  <si>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</si>
  <si>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</si>
  <si>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</si>
  <si>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</si>
  <si>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</si>
  <si>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</si>
  <si>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</si>
  <si>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</si>
  <si>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</si>
  <si>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</si>
  <si>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</si>
  <si>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</si>
  <si>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</si>
  <si>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</si>
  <si>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</si>
  <si>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</si>
  <si>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</si>
  <si>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</si>
  <si>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</si>
  <si>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</si>
  <si>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</si>
  <si>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</si>
  <si>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</si>
  <si>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</si>
  <si>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</si>
  <si>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</si>
  <si>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</si>
  <si>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</si>
  <si>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</si>
  <si>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</si>
  <si>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</si>
  <si>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</si>
  <si>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</si>
  <si>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</si>
  <si>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</si>
  <si>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</si>
  <si>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</si>
  <si>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</si>
  <si>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</si>
  <si>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</si>
  <si>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</si>
  <si>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</si>
  <si>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</si>
  <si>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</si>
  <si>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</si>
  <si>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</si>
  <si>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</si>
  <si>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</si>
  <si>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</si>
  <si>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</si>
  <si>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</si>
  <si>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</si>
  <si>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</si>
  <si>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</si>
  <si>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</si>
  <si>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</si>
  <si>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</si>
  <si>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</si>
  <si>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</si>
  <si>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</si>
  <si>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</si>
  <si>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</si>
  <si>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</si>
  <si>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</si>
  <si>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</si>
  <si>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</si>
  <si>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</si>
  <si>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</si>
  <si>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</si>
  <si>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</si>
  <si>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</si>
  <si>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</si>
  <si>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</si>
  <si>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</si>
  <si>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</si>
  <si>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</si>
  <si>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</si>
  <si>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</si>
  <si>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</si>
  <si>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</si>
  <si>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</si>
  <si>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</si>
  <si>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</si>
  <si>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</si>
  <si>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</si>
  <si>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</si>
  <si>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</si>
  <si>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</si>
  <si>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</si>
  <si>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</si>
  <si>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</si>
  <si>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</si>
  <si>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</si>
  <si>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</si>
  <si>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</si>
  <si>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</si>
  <si>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</si>
  <si>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</si>
  <si>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</si>
  <si>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</si>
  <si>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</si>
  <si>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</si>
  <si>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</si>
  <si>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</si>
  <si>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</si>
  <si>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</si>
  <si>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</si>
  <si>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</si>
  <si>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</si>
  <si>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</si>
  <si>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</si>
  <si>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</si>
  <si>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</si>
  <si>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</si>
  <si>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</si>
  <si>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</si>
  <si>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</si>
  <si>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</si>
  <si>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</si>
  <si>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</si>
  <si>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</si>
  <si>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</si>
  <si>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</si>
  <si>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</si>
  <si>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</si>
  <si>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</si>
  <si>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</si>
  <si>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</si>
  <si>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</si>
  <si>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</si>
  <si>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</si>
  <si>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</si>
  <si>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</si>
  <si>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</si>
  <si>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</si>
  <si>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</si>
  <si>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</si>
  <si>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</si>
  <si>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</si>
  <si>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</si>
  <si>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</si>
  <si>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</si>
  <si>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</si>
  <si>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</si>
  <si>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</si>
  <si>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</si>
  <si>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</si>
  <si>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</si>
  <si>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</si>
  <si>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</si>
  <si>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</si>
  <si>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</si>
  <si>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</si>
  <si>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</si>
  <si>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</si>
  <si>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</si>
  <si>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</si>
  <si>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</si>
  <si>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</si>
  <si>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</si>
  <si>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</si>
  <si>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</si>
  <si>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</si>
  <si>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</si>
  <si>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</si>
  <si>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</si>
  <si>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</si>
  <si>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</si>
  <si>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</si>
  <si>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</si>
  <si>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</si>
  <si>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</si>
  <si>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</si>
  <si>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</si>
  <si>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</si>
  <si>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</si>
  <si>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</si>
  <si>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</si>
  <si>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</si>
  <si>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</si>
  <si>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</si>
  <si>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</si>
  <si>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</si>
  <si>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</si>
  <si>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</si>
  <si>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</si>
  <si>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</si>
  <si>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</si>
  <si>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</si>
  <si>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</si>
  <si>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</si>
  <si>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</si>
  <si>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</si>
  <si>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</si>
  <si>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</si>
  <si>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</si>
  <si>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</si>
  <si>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</si>
  <si>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</si>
  <si>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</si>
  <si>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</si>
  <si>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</si>
  <si>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</si>
  <si>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</si>
  <si>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</si>
  <si>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</si>
  <si>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</si>
  <si>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</si>
  <si>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</si>
  <si>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</si>
  <si>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</si>
  <si>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</si>
  <si>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</si>
  <si>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</si>
  <si>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</si>
  <si>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</si>
  <si>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</si>
  <si>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</si>
  <si>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</si>
  <si>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</si>
  <si>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</si>
  <si>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</si>
  <si>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</si>
  <si>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</si>
  <si>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</si>
  <si>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</si>
  <si>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</si>
  <si>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</si>
  <si>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</si>
  <si>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</si>
  <si>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</si>
  <si>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</si>
  <si>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</si>
  <si>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</si>
  <si>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</si>
  <si>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</si>
  <si>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</si>
  <si>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</si>
  <si>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</si>
  <si>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</si>
  <si>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</si>
  <si>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</si>
  <si>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</si>
  <si>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</si>
  <si>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</si>
  <si>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</si>
  <si>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</si>
  <si>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</si>
  <si>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</si>
  <si>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</si>
  <si>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</si>
  <si>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</si>
  <si>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</si>
  <si>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</si>
  <si>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</si>
  <si>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</si>
  <si>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</si>
  <si>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</si>
  <si>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</si>
  <si>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</si>
  <si>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</si>
  <si>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</si>
  <si>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</si>
  <si>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</si>
  <si>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</si>
  <si>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</si>
  <si>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</si>
  <si>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</si>
  <si>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</si>
  <si>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</si>
  <si>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</si>
  <si>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</si>
  <si>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</si>
  <si>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</si>
  <si>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</si>
  <si>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</si>
  <si>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</si>
  <si>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</si>
  <si>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</si>
  <si>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</si>
  <si>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</si>
  <si>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</si>
  <si>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</si>
  <si>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</si>
  <si>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</si>
  <si>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</si>
  <si>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</si>
  <si>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</si>
  <si>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</si>
  <si>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</si>
  <si>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</si>
  <si>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</si>
  <si>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</si>
  <si>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</si>
  <si>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</si>
  <si>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</si>
  <si>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</si>
  <si>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</si>
  <si>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</si>
  <si>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</si>
  <si>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</si>
  <si>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</si>
  <si>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</si>
  <si>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</si>
  <si>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</si>
  <si>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</si>
  <si>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</si>
  <si>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</si>
  <si>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</si>
  <si>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</si>
  <si>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</si>
  <si>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</si>
  <si>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</si>
  <si>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</si>
  <si>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</si>
  <si>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</si>
  <si>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</si>
  <si>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</si>
  <si>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</si>
  <si>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</si>
  <si>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</si>
  <si>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</si>
  <si>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</si>
  <si>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</si>
  <si>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</si>
  <si>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</si>
  <si>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</si>
  <si>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</si>
  <si>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</si>
  <si>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</si>
  <si>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</si>
  <si>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</si>
  <si>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</si>
  <si>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</si>
  <si>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</si>
  <si>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</si>
  <si>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</si>
  <si>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</si>
  <si>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</si>
  <si>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</si>
  <si>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</si>
  <si>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</si>
  <si>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</si>
  <si>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</si>
  <si>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</si>
  <si>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</si>
  <si>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</si>
  <si>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</si>
  <si>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</si>
  <si>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</si>
  <si>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</si>
  <si>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</si>
  <si>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</si>
  <si>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</si>
  <si>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</si>
  <si>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</si>
  <si>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</si>
  <si>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</si>
  <si>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</si>
  <si>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</si>
  <si>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</si>
  <si>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</si>
  <si>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</si>
  <si>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</si>
  <si>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</si>
  <si>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</si>
  <si>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</si>
  <si>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</si>
  <si>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</si>
  <si>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</si>
  <si>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</si>
  <si>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</si>
  <si>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</si>
  <si>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</si>
  <si>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</si>
  <si>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</si>
  <si>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</si>
  <si>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</si>
  <si>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</si>
  <si>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</si>
  <si>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</si>
  <si>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</si>
  <si>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</si>
  <si>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</si>
  <si>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</si>
  <si>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</si>
  <si>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</si>
  <si>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</si>
  <si>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</si>
  <si>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</si>
  <si>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</si>
  <si>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</si>
  <si>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</si>
  <si>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</si>
  <si>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</si>
  <si>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</si>
  <si>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</si>
  <si>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</si>
  <si>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</si>
  <si>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</si>
  <si>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</si>
  <si>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</si>
  <si>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</si>
  <si>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</si>
  <si>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</si>
  <si>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</si>
  <si>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</si>
  <si>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</si>
  <si>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</si>
  <si>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</si>
  <si>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</si>
  <si>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</si>
  <si>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</si>
  <si>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</si>
  <si>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</si>
  <si>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</si>
  <si>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</si>
  <si>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</si>
  <si>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</si>
  <si>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</si>
  <si>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</si>
  <si>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</si>
  <si>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</si>
  <si>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</si>
  <si>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</si>
  <si>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</si>
  <si>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</si>
  <si>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</si>
  <si>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</si>
  <si>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</si>
  <si>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</si>
  <si>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</si>
  <si>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</si>
  <si>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</si>
  <si>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</si>
  <si>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</si>
  <si>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</si>
  <si>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</si>
  <si>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</si>
  <si>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</si>
  <si>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</si>
  <si>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</si>
  <si>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</si>
  <si>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</si>
  <si>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</si>
  <si>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</si>
  <si>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</si>
  <si>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</si>
  <si>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</si>
  <si>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</si>
  <si>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</si>
  <si>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</si>
  <si>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</si>
  <si>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</si>
  <si>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</si>
  <si>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</si>
  <si>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</si>
  <si>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</si>
  <si>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</si>
  <si>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</si>
  <si>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</si>
  <si>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</si>
  <si>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</si>
  <si>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</si>
  <si>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</si>
  <si>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</si>
  <si>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</si>
  <si>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</si>
  <si>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</si>
  <si>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</si>
  <si>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</si>
  <si>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</si>
  <si>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</si>
  <si>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</si>
  <si>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</si>
  <si>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</si>
  <si>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</si>
  <si>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</si>
  <si>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</si>
  <si>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</si>
  <si>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</si>
  <si>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</si>
  <si>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</si>
  <si>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</si>
  <si>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</si>
  <si>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</si>
  <si>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</si>
  <si>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</si>
  <si>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</si>
  <si>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</si>
  <si>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</si>
  <si>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</si>
  <si>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</si>
  <si>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</si>
  <si>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</si>
  <si>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</si>
  <si>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</si>
  <si>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</si>
  <si>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</si>
  <si>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</si>
  <si>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</si>
  <si>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</si>
  <si>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</si>
  <si>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</si>
  <si>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</si>
  <si>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</si>
  <si>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</si>
  <si>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</si>
  <si>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</si>
  <si>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</si>
  <si>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</si>
  <si>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</si>
  <si>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</si>
  <si>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</si>
  <si>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</si>
  <si>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</si>
  <si>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</si>
  <si>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</si>
  <si>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</si>
  <si>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</si>
  <si>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</si>
  <si>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</si>
  <si>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</si>
  <si>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</si>
  <si>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</si>
  <si>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</si>
  <si>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</si>
  <si>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</si>
  <si>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</si>
  <si>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</si>
  <si>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</si>
  <si>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</si>
  <si>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</si>
  <si>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</si>
  <si>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</si>
  <si>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</si>
  <si>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</si>
  <si>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</si>
  <si>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</si>
  <si>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</si>
  <si>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</si>
  <si>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</si>
  <si>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</si>
  <si>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</si>
  <si>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</si>
  <si>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</si>
  <si>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</si>
  <si>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</si>
  <si>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</si>
  <si>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</si>
  <si>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</si>
  <si>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</si>
  <si>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</si>
  <si>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</si>
  <si>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</si>
  <si>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</si>
  <si>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</si>
  <si>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</si>
  <si>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</si>
  <si>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</si>
  <si>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</si>
  <si>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</si>
  <si>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</si>
  <si>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</si>
  <si>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</si>
  <si>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</si>
  <si>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</si>
  <si>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</si>
  <si>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</si>
  <si>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</si>
  <si>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</si>
  <si>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</si>
  <si>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</si>
  <si>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</si>
  <si>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</si>
  <si>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</si>
  <si>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</si>
  <si>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</si>
  <si>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</si>
  <si>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</si>
  <si>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</si>
  <si>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</si>
  <si>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</si>
  <si>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</si>
  <si>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</si>
  <si>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</si>
  <si>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</si>
  <si>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</si>
  <si>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</si>
  <si>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</si>
  <si>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</si>
  <si>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</si>
  <si>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</si>
  <si>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</si>
  <si>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</si>
  <si>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</si>
  <si>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</si>
  <si>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</si>
  <si>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</si>
  <si>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</si>
  <si>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</si>
  <si>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</si>
  <si>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</si>
  <si>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</si>
  <si>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</si>
  <si>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</si>
  <si>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</si>
  <si>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</si>
  <si>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</si>
  <si>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</si>
  <si>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</si>
  <si>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</si>
  <si>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</si>
  <si>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</si>
  <si>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</si>
  <si>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</si>
  <si>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</si>
  <si>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</si>
  <si>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</si>
  <si>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</si>
  <si>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</si>
  <si>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</si>
  <si>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</si>
  <si>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</si>
  <si>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</si>
  <si>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</si>
  <si>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</si>
  <si>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</si>
  <si>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</si>
  <si>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</si>
  <si>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</si>
  <si>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</si>
  <si>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</si>
  <si>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</si>
  <si>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</si>
  <si>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</si>
  <si>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</si>
  <si>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</si>
  <si>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</si>
  <si>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</si>
  <si>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</si>
  <si>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</si>
  <si>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</si>
  <si>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</si>
  <si>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</si>
  <si>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</si>
  <si>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</si>
  <si>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</si>
  <si>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</si>
  <si>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</si>
  <si>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</si>
  <si>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</si>
  <si>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</si>
  <si>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</si>
  <si>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</si>
  <si>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</si>
  <si>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</si>
  <si>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</si>
  <si>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</si>
  <si>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</si>
  <si>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</si>
  <si>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</si>
  <si>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</si>
  <si>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</si>
  <si>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</si>
  <si>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</si>
  <si>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</si>
  <si>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</si>
  <si>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</si>
  <si>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</si>
  <si>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</si>
  <si>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</si>
  <si>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</si>
  <si>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</si>
  <si>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</si>
  <si>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</si>
  <si>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</si>
  <si>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</si>
  <si>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</si>
  <si>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</si>
  <si>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</si>
  <si>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</si>
  <si>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</si>
  <si>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</si>
  <si>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</si>
  <si>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</si>
  <si>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</si>
  <si>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</si>
  <si>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</si>
  <si>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</si>
  <si>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</si>
  <si>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</si>
  <si>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</si>
  <si>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</si>
  <si>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</si>
  <si>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</si>
  <si>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</si>
  <si>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</si>
  <si>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</si>
  <si>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</si>
  <si>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</si>
  <si>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</si>
  <si>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</si>
  <si>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</si>
  <si>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</si>
  <si>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</si>
  <si>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</si>
  <si>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</si>
  <si>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</si>
  <si>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</si>
  <si>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</si>
  <si>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</si>
  <si>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</si>
  <si>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</si>
  <si>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</si>
  <si>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</si>
  <si>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</si>
  <si>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</si>
  <si>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</si>
  <si>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</si>
  <si>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</si>
  <si>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</si>
  <si>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</si>
  <si>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</si>
  <si>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</si>
  <si>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</si>
  <si>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</si>
  <si>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</si>
  <si>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</si>
  <si>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</si>
  <si>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</si>
  <si>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</si>
  <si>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</si>
  <si>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</si>
  <si>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</si>
  <si>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</si>
  <si>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</si>
  <si>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</si>
  <si>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</si>
  <si>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</si>
  <si>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</si>
  <si>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</si>
  <si>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</si>
  <si>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</si>
  <si>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</si>
  <si>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</si>
  <si>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</si>
  <si>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</si>
  <si>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</si>
  <si>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</si>
  <si>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</si>
  <si>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</si>
  <si>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</si>
  <si>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</si>
  <si>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</si>
  <si>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</si>
  <si>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</si>
  <si>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</si>
  <si>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</si>
  <si>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</si>
  <si>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</si>
  <si>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</si>
  <si>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</si>
  <si>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</si>
  <si>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</si>
  <si>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</si>
  <si>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</si>
  <si>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</si>
  <si>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</si>
  <si>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</si>
  <si>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</si>
  <si>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</si>
  <si>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</si>
  <si>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</si>
  <si>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</si>
  <si>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</si>
  <si>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</si>
  <si>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</si>
  <si>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</si>
  <si>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</si>
  <si>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</si>
  <si>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</si>
  <si>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</si>
  <si>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</si>
  <si>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</si>
  <si>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</si>
  <si>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</si>
  <si>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</si>
  <si>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</si>
  <si>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</si>
  <si>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</si>
  <si>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</si>
  <si>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</si>
  <si>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</si>
  <si>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</si>
  <si>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</si>
  <si>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</si>
  <si>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</si>
  <si>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</si>
  <si>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</si>
  <si>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</si>
  <si>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</si>
  <si>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</si>
  <si>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</si>
  <si>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</si>
  <si>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</si>
  <si>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</si>
  <si>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</si>
  <si>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</si>
  <si>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</si>
  <si>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</si>
  <si>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</si>
  <si>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</si>
  <si>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</si>
  <si>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</si>
  <si>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</si>
  <si>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</si>
  <si>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</si>
  <si>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</si>
  <si>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</si>
  <si>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</si>
  <si>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</si>
  <si>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</si>
  <si>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</si>
  <si>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</si>
  <si>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</si>
  <si>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</si>
  <si>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</si>
  <si>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</si>
  <si>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</si>
  <si>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</si>
  <si>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</si>
  <si>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</si>
  <si>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</si>
  <si>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</si>
  <si>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</si>
  <si>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</si>
  <si>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</si>
  <si>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</si>
  <si>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</si>
  <si>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</si>
  <si>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</si>
  <si>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</si>
  <si>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</si>
  <si>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</si>
  <si>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</si>
  <si>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</si>
  <si>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</si>
  <si>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</si>
  <si>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</si>
  <si>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</si>
  <si>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</si>
  <si>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</si>
  <si>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</si>
  <si>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</si>
  <si>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</si>
  <si>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</si>
  <si>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</si>
  <si>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</si>
  <si>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</si>
  <si>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</si>
  <si>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</si>
  <si>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</si>
  <si>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</si>
  <si>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</si>
  <si>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</si>
  <si>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</si>
  <si>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</si>
  <si>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</si>
  <si>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</si>
  <si>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</si>
  <si>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</si>
  <si>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</si>
  <si>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</si>
  <si>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</si>
  <si>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</si>
  <si>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</si>
  <si>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</si>
  <si>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</si>
  <si>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</si>
  <si>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</si>
  <si>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</si>
  <si>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</si>
  <si>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</si>
  <si>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</si>
  <si>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</si>
  <si>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</si>
  <si>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</si>
  <si>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</si>
  <si>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</si>
  <si>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</si>
  <si>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</si>
  <si>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</si>
  <si>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</si>
  <si>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</si>
  <si>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</si>
  <si>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</si>
  <si>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</si>
  <si>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</si>
  <si>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</si>
  <si>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</si>
  <si>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</si>
  <si>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</si>
  <si>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</si>
  <si>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</si>
  <si>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</si>
  <si>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</si>
  <si>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</si>
  <si>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</si>
  <si>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</si>
  <si>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</si>
  <si>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</si>
  <si>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</si>
  <si>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</si>
  <si>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</si>
  <si>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</si>
  <si>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</si>
  <si>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</si>
  <si>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</si>
  <si>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</si>
  <si>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</si>
  <si>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</si>
  <si>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</si>
  <si>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</si>
  <si>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</si>
  <si>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</si>
  <si>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</si>
  <si>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</si>
  <si>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</si>
  <si>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</si>
  <si>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</si>
  <si>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</si>
  <si>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</si>
  <si>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</si>
  <si>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</si>
  <si>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</si>
  <si>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</si>
  <si>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</si>
  <si>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</si>
  <si>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</si>
  <si>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</si>
  <si>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</si>
  <si>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</si>
  <si>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</si>
  <si>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</si>
  <si>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</si>
  <si>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</si>
  <si>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</si>
  <si>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</si>
  <si>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</si>
  <si>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</si>
  <si>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</si>
  <si>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</si>
  <si>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</si>
  <si>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</si>
  <si>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</si>
  <si>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</si>
  <si>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</si>
  <si>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</si>
  <si>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</si>
  <si>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</si>
  <si>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</si>
  <si>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</si>
  <si>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</si>
  <si>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</si>
  <si>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</si>
  <si>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</si>
  <si>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</si>
  <si>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</si>
  <si>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</si>
  <si>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</si>
  <si>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</si>
  <si>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</si>
  <si>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</si>
  <si>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</si>
  <si>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</si>
  <si>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</si>
  <si>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</si>
  <si>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</si>
  <si>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</si>
  <si>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</si>
  <si>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</si>
  <si>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</si>
  <si>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</si>
  <si>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</si>
  <si>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</si>
  <si>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</si>
  <si>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</si>
  <si>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</si>
  <si>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</si>
  <si>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</si>
  <si>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</si>
  <si>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</si>
  <si>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</si>
  <si>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</si>
  <si>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</si>
  <si>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</si>
  <si>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</si>
  <si>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</si>
  <si>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</si>
  <si>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</si>
  <si>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</si>
  <si>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</si>
  <si>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</si>
  <si>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</si>
  <si>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</si>
  <si>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</si>
  <si>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</si>
  <si>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</si>
  <si>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</si>
  <si>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</si>
  <si>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</si>
  <si>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</si>
  <si>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</si>
  <si>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</si>
  <si>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</si>
  <si>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</si>
  <si>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</si>
  <si>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</si>
  <si>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</si>
  <si>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</si>
  <si>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</si>
  <si>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</si>
  <si>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</si>
  <si>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</si>
  <si>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</si>
  <si>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</si>
  <si>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</si>
  <si>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</si>
  <si>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</si>
  <si>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</si>
  <si>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</si>
  <si>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</si>
  <si>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</si>
  <si>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</si>
  <si>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</si>
  <si>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</si>
  <si>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</si>
  <si>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</si>
  <si>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</si>
  <si>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</si>
  <si>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</si>
  <si>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</si>
  <si>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</si>
  <si>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</si>
  <si>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</si>
  <si>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</si>
  <si>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</si>
  <si>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</si>
  <si>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</si>
  <si>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</si>
  <si>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</si>
  <si>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</si>
  <si>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</si>
  <si>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</si>
  <si>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</si>
  <si>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</si>
  <si>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</si>
  <si>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</si>
  <si>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</si>
  <si>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</si>
  <si>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</si>
  <si>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</si>
  <si>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</si>
  <si>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</si>
  <si>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</si>
  <si>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</si>
  <si>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</si>
  <si>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</si>
  <si>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</si>
  <si>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</si>
  <si>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</si>
  <si>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</si>
  <si>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</si>
  <si>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</si>
  <si>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</si>
  <si>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</si>
  <si>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</si>
  <si>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</si>
  <si>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</si>
  <si>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</si>
  <si>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</si>
  <si>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</si>
  <si>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</si>
  <si>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</si>
  <si>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</si>
  <si>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</si>
  <si>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</si>
  <si>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</si>
  <si>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</si>
  <si>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</si>
  <si>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</si>
  <si>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</si>
  <si>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</si>
  <si>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</si>
  <si>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</si>
  <si>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</si>
  <si>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</si>
  <si>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</si>
  <si>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</si>
  <si>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</si>
  <si>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</si>
  <si>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</si>
  <si>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</si>
  <si>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</si>
  <si>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</si>
  <si>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</si>
  <si>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</si>
  <si>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</si>
  <si>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</si>
  <si>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</si>
  <si>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</si>
  <si>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</si>
  <si>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</si>
  <si>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</si>
  <si>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</si>
  <si>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</si>
  <si>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</si>
  <si>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</si>
  <si>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</si>
  <si>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</si>
  <si>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</si>
  <si>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</si>
  <si>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</si>
  <si>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</si>
  <si>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</si>
  <si>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</si>
  <si>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</si>
  <si>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</si>
  <si>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</si>
  <si>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</si>
  <si>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</si>
  <si>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</si>
  <si>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</si>
  <si>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</si>
  <si>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</si>
  <si>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</si>
  <si>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</si>
  <si>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</si>
  <si>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</si>
  <si>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</si>
  <si>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</si>
  <si>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</si>
  <si>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</si>
  <si>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</si>
  <si>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</si>
  <si>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</si>
  <si>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</si>
  <si>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</si>
  <si>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</si>
  <si>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</si>
  <si>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</si>
  <si>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</si>
  <si>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</si>
  <si>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</si>
  <si>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</si>
  <si>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</si>
  <si>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</si>
  <si>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</si>
  <si>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</si>
  <si>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</si>
  <si>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</si>
  <si>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</si>
  <si>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</si>
  <si>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</si>
  <si>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</si>
  <si>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</si>
  <si>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</si>
  <si>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</si>
  <si>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</si>
  <si>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</si>
  <si>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</si>
  <si>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</si>
  <si>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</si>
  <si>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</si>
  <si>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</si>
  <si>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</si>
  <si>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</si>
  <si>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</si>
  <si>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</si>
  <si>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</si>
  <si>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</si>
  <si>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</si>
  <si>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</si>
  <si>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</si>
  <si>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</si>
  <si>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</si>
  <si>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</si>
  <si>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</si>
  <si>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</si>
  <si>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</si>
  <si>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</si>
  <si>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</si>
  <si>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</si>
  <si>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</si>
  <si>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</si>
  <si>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</si>
  <si>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</si>
  <si>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</si>
  <si>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</si>
  <si>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</si>
  <si>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</si>
  <si>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</si>
  <si>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</si>
  <si>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</si>
  <si>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</si>
  <si>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</si>
  <si>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</si>
  <si>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</si>
  <si>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</si>
  <si>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</si>
  <si>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</si>
  <si>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</si>
  <si>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</si>
  <si>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</si>
  <si>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</si>
  <si>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</si>
  <si>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</si>
  <si>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</si>
  <si>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</si>
  <si>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</si>
  <si>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</si>
  <si>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</si>
  <si>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</si>
  <si>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</si>
  <si>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</si>
  <si>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</si>
  <si>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</si>
  <si>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</si>
  <si>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</si>
  <si>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</si>
  <si>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</si>
  <si>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</si>
  <si>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</si>
  <si>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</si>
  <si>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</si>
  <si>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</si>
  <si>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</si>
  <si>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</si>
  <si>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</si>
  <si>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</si>
  <si>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</si>
  <si>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</si>
  <si>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</si>
  <si>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</si>
  <si>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</si>
  <si>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</si>
  <si>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</si>
  <si>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</si>
  <si>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</si>
  <si>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</si>
  <si>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</si>
  <si>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</si>
  <si>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</si>
  <si>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</si>
  <si>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</si>
  <si>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</si>
  <si>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</si>
  <si>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</si>
  <si>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</si>
  <si>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</si>
  <si>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</si>
  <si>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</si>
  <si>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</si>
  <si>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</si>
  <si>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</si>
  <si>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</si>
  <si>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</si>
  <si>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</si>
  <si>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</si>
  <si>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</si>
  <si>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</si>
  <si>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</si>
  <si>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</si>
  <si>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</si>
  <si>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</si>
  <si>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</si>
  <si>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</si>
  <si>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</si>
  <si>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</si>
  <si>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</si>
  <si>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</si>
  <si>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</si>
  <si>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</si>
  <si>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</si>
  <si>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</si>
  <si>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</si>
  <si>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</si>
  <si>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</si>
  <si>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</si>
  <si>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</si>
  <si>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</si>
  <si>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</si>
  <si>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</si>
  <si>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</si>
  <si>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</si>
  <si>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</si>
  <si>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</si>
  <si>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</si>
  <si>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</si>
  <si>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</si>
  <si>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</si>
  <si>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</si>
  <si>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</si>
  <si>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</si>
  <si>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</si>
  <si>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</si>
  <si>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</si>
  <si>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</si>
  <si>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</si>
  <si>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</si>
  <si>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</si>
  <si>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</si>
  <si>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</si>
  <si>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</si>
  <si>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</si>
  <si>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</si>
  <si>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</si>
  <si>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</si>
  <si>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</si>
  <si>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</si>
  <si>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</si>
  <si>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</si>
  <si>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</si>
  <si>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</si>
  <si>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</si>
  <si>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</si>
  <si>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</si>
  <si>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</si>
  <si>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</si>
  <si>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</si>
  <si>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</si>
  <si>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</si>
  <si>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</si>
  <si>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</si>
  <si>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</si>
  <si>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</si>
  <si>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</si>
  <si>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</si>
  <si>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</si>
  <si>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</si>
  <si>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</si>
  <si>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</si>
  <si>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</si>
  <si>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</si>
  <si>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</si>
  <si>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</si>
  <si>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</si>
  <si>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</si>
  <si>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</si>
  <si>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</si>
  <si>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</si>
  <si>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</si>
  <si>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</si>
  <si>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</si>
  <si>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</si>
  <si>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</si>
  <si>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</si>
  <si>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</si>
  <si>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</si>
  <si>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</si>
  <si>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</si>
  <si>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</si>
  <si>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</si>
  <si>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</si>
  <si>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</si>
  <si>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</si>
  <si>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</si>
  <si>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</si>
  <si>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</si>
  <si>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</si>
  <si>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</si>
  <si>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</si>
  <si>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</si>
  <si>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</si>
  <si>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</si>
  <si>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</si>
  <si>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</si>
  <si>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</si>
  <si>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</si>
  <si>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</si>
  <si>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</si>
  <si>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</si>
  <si>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</si>
  <si>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</si>
  <si>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</si>
  <si>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</si>
  <si>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</si>
  <si>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</si>
  <si>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</si>
  <si>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</si>
  <si>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</si>
  <si>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</si>
  <si>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</si>
  <si>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</si>
  <si>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</si>
  <si>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</si>
  <si>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</si>
  <si>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</si>
  <si>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</si>
  <si>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</si>
  <si>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</si>
  <si>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</si>
  <si>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</si>
  <si>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</si>
  <si>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</si>
  <si>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</si>
  <si>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</si>
  <si>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</si>
  <si>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</si>
  <si>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</si>
  <si>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</si>
  <si>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</si>
  <si>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</si>
  <si>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</si>
  <si>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</si>
  <si>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</si>
  <si>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</si>
  <si>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</si>
  <si>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</si>
  <si>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</si>
  <si>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</si>
  <si>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</si>
  <si>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</si>
  <si>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</si>
  <si>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</si>
  <si>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</si>
  <si>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</si>
  <si>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</si>
  <si>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</si>
  <si>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</si>
  <si>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</si>
  <si>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</si>
  <si>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</si>
  <si>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</si>
  <si>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</si>
  <si>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</si>
  <si>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</si>
  <si>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</si>
  <si>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</si>
  <si>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</si>
  <si>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</si>
  <si>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</si>
  <si>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</si>
  <si>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</si>
  <si>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</si>
  <si>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</si>
  <si>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</si>
  <si>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</si>
  <si>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</si>
  <si>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</si>
  <si>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</si>
  <si>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</si>
  <si>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</si>
  <si>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</si>
  <si>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</si>
  <si>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</si>
  <si>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</si>
  <si>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</si>
  <si>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</si>
  <si>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</si>
  <si>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</si>
  <si>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</si>
  <si>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</si>
  <si>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</si>
  <si>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</si>
  <si>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</si>
  <si>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</si>
  <si>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</si>
  <si>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</si>
  <si>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</si>
  <si>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</si>
  <si>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</si>
  <si>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</si>
  <si>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</si>
  <si>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</si>
  <si>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</si>
  <si>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</si>
  <si>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</si>
  <si>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</si>
  <si>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</si>
  <si>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</si>
  <si>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</si>
  <si>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</si>
  <si>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</si>
  <si>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</si>
  <si>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</si>
  <si>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</si>
  <si>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</si>
  <si>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</si>
  <si>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</si>
  <si>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</si>
  <si>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</si>
  <si>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</si>
  <si>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</si>
  <si>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</si>
  <si>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</si>
  <si>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</si>
  <si>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</si>
  <si>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</si>
  <si>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</si>
  <si>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</si>
  <si>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</si>
  <si>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</si>
  <si>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</si>
  <si>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</si>
  <si>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</si>
  <si>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</si>
  <si>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</si>
  <si>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</si>
  <si>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</si>
  <si>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</si>
  <si>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</si>
  <si>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</si>
  <si>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</si>
  <si>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</si>
  <si>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</si>
  <si>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</si>
  <si>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</si>
  <si>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</si>
  <si>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</si>
  <si>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</si>
  <si>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</si>
  <si>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</si>
  <si>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</si>
  <si>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</si>
  <si>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</si>
  <si>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</si>
  <si>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</si>
  <si>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</si>
  <si>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</si>
  <si>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</si>
  <si>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</si>
  <si>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</si>
  <si>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</si>
  <si>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</si>
  <si>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</si>
  <si>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</si>
  <si>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</si>
  <si>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</si>
  <si>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</si>
  <si>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</si>
  <si>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</si>
  <si>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</si>
  <si>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</si>
  <si>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</si>
  <si>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</si>
  <si>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</si>
  <si>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</si>
  <si>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</si>
  <si>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</si>
  <si>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</si>
  <si>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</si>
  <si>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</si>
  <si>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</si>
  <si>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</si>
  <si>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</si>
  <si>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</si>
  <si>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</si>
  <si>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</si>
  <si>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</si>
  <si>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</si>
  <si>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</si>
  <si>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</si>
  <si>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</si>
  <si>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</si>
  <si>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</si>
  <si>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</si>
  <si>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</si>
  <si>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</si>
  <si>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</si>
  <si>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</si>
  <si>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</si>
  <si>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</si>
  <si>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</si>
  <si>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</si>
  <si>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</si>
  <si>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</si>
  <si>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</si>
  <si>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</si>
  <si>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</si>
  <si>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</si>
  <si>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</si>
  <si>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</si>
  <si>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</si>
  <si>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</si>
  <si>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</si>
  <si>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</si>
  <si>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</si>
  <si>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</si>
  <si>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</si>
  <si>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</si>
  <si>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</si>
  <si>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</si>
  <si>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</si>
  <si>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</si>
  <si>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</si>
  <si>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</si>
  <si>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</si>
  <si>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</si>
  <si>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</si>
  <si>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</si>
  <si>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</si>
  <si>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</si>
  <si>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</si>
  <si>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</si>
  <si>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</si>
  <si>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</si>
  <si>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</si>
  <si>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</si>
  <si>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</si>
  <si>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</si>
  <si>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</si>
  <si>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</si>
  <si>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</si>
  <si>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</si>
  <si>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</si>
  <si>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</si>
  <si>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</si>
  <si>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</si>
  <si>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</si>
  <si>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</si>
  <si>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</si>
  <si>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</si>
  <si>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</si>
  <si>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</si>
  <si>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</si>
  <si>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</si>
  <si>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</si>
  <si>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</si>
  <si>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</si>
  <si>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</si>
  <si>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</si>
  <si>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</si>
  <si>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</si>
  <si>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</si>
  <si>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</si>
  <si>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</si>
  <si>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</si>
  <si>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</si>
  <si>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</si>
  <si>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</si>
  <si>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</si>
  <si>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</si>
  <si>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</si>
  <si>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</si>
  <si>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</si>
  <si>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</si>
  <si>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</si>
  <si>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</si>
  <si>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</si>
  <si>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</si>
  <si>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</si>
  <si>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</si>
  <si>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</si>
  <si>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</si>
  <si>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</si>
  <si>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</si>
  <si>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</si>
  <si>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</si>
  <si>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</si>
  <si>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</si>
  <si>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</si>
  <si>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</si>
  <si>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</si>
  <si>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</si>
  <si>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</si>
  <si>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</si>
  <si>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</si>
  <si>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</si>
  <si>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</si>
  <si>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</si>
  <si>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</si>
  <si>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</si>
  <si>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</si>
  <si>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</si>
  <si>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</si>
  <si>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</si>
  <si>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</si>
  <si>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</si>
  <si>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</si>
  <si>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</si>
  <si>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</si>
  <si>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</si>
  <si>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</si>
  <si>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</si>
  <si>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</si>
  <si>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</si>
  <si>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</si>
  <si>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</si>
  <si>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</si>
  <si>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</si>
  <si>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</si>
  <si>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</si>
  <si>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</si>
  <si>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</si>
  <si>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</si>
  <si>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</si>
  <si>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</si>
  <si>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</si>
  <si>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</si>
  <si>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</si>
  <si>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</si>
  <si>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</si>
  <si>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</si>
  <si>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</si>
  <si>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</si>
  <si>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</si>
  <si>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</si>
  <si>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</si>
  <si>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</si>
  <si>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</si>
  <si>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</si>
  <si>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</si>
  <si>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</si>
  <si>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</si>
  <si>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</si>
  <si>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</si>
  <si>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</si>
  <si>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</si>
  <si>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</si>
  <si>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</si>
  <si>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</si>
  <si>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</si>
  <si>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</si>
  <si>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</si>
  <si>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</si>
  <si>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</si>
  <si>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</si>
  <si>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</si>
  <si>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</si>
  <si>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</si>
  <si>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</si>
  <si>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</si>
  <si>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</si>
  <si>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</si>
  <si>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</si>
  <si>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</si>
  <si>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</si>
  <si>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</si>
  <si>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</si>
  <si>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</si>
  <si>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</si>
  <si>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</si>
  <si>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</si>
  <si>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</si>
  <si>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</si>
  <si>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</si>
  <si>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</si>
  <si>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</si>
  <si>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</si>
  <si>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</si>
  <si>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</si>
  <si>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</si>
  <si>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</si>
  <si>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</si>
  <si>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</si>
  <si>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</si>
  <si>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</si>
  <si>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</si>
  <si>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</si>
  <si>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</si>
  <si>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</si>
  <si>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</si>
  <si>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</si>
  <si>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</si>
  <si>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</si>
  <si>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</si>
  <si>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</si>
  <si>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</si>
  <si>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</si>
  <si>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</si>
  <si>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</si>
  <si>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</si>
  <si>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</si>
  <si>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</si>
  <si>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</si>
  <si>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</si>
  <si>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</si>
  <si>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</si>
  <si>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</si>
  <si>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</si>
  <si>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</si>
  <si>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</si>
  <si>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</si>
  <si>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</si>
  <si>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</si>
  <si>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</si>
  <si>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</si>
  <si>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</si>
  <si>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</si>
  <si>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</si>
  <si>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</si>
  <si>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</si>
  <si>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</si>
  <si>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</si>
  <si>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</si>
  <si>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</si>
  <si>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</si>
  <si>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</si>
  <si>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</si>
  <si>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</si>
  <si>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</si>
  <si>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</si>
  <si>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</si>
  <si>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</si>
  <si>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</si>
  <si>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</si>
  <si>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</si>
  <si>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</si>
  <si>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</si>
  <si>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</si>
  <si>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</si>
  <si>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</si>
  <si>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</si>
  <si>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</si>
  <si>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</si>
  <si>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</si>
  <si>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</si>
  <si>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</si>
  <si>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</si>
  <si>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</si>
  <si>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</si>
  <si>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</si>
  <si>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</si>
  <si>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</si>
  <si>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</si>
  <si>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</si>
  <si>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</si>
  <si>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</si>
  <si>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</si>
  <si>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</si>
  <si>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</si>
  <si>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</si>
  <si>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</si>
  <si>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</si>
  <si>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</si>
  <si>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</si>
  <si>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</si>
  <si>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</si>
  <si>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</si>
  <si>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</si>
  <si>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</si>
  <si>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</si>
  <si>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</si>
  <si>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</si>
  <si>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</si>
  <si>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</si>
  <si>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</si>
  <si>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</si>
  <si>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</si>
  <si>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</si>
  <si>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</si>
  <si>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</si>
  <si>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</si>
  <si>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</si>
  <si>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</si>
  <si>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</si>
  <si>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</si>
  <si>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</si>
  <si>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</si>
  <si>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</si>
  <si>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</si>
  <si>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</si>
  <si>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</si>
  <si>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</si>
  <si>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</si>
  <si>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</si>
  <si>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</si>
  <si>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</si>
  <si>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</si>
  <si>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</si>
  <si>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</si>
  <si>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</si>
  <si>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</si>
  <si>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</si>
  <si>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</si>
  <si>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</si>
  <si>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</si>
  <si>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</si>
  <si>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</si>
  <si>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</si>
  <si>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</si>
  <si>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</si>
  <si>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</si>
  <si>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</si>
  <si>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</si>
  <si>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</si>
  <si>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</si>
  <si>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</si>
  <si>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</si>
  <si>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</si>
  <si>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</si>
  <si>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</si>
  <si>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</si>
  <si>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</si>
  <si>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</si>
  <si>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</si>
  <si>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</si>
  <si>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</si>
  <si>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</si>
  <si>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</si>
  <si>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</si>
  <si>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</si>
  <si>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</si>
  <si>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</si>
  <si>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</si>
  <si>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</si>
  <si>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</si>
  <si>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</si>
  <si>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</si>
  <si>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</si>
  <si>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</si>
  <si>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</si>
  <si>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</si>
  <si>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</si>
  <si>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</si>
  <si>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</si>
  <si>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</si>
  <si>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</si>
  <si>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</si>
  <si>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</si>
  <si>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</si>
  <si>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</si>
  <si>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</si>
  <si>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</si>
  <si>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</si>
  <si>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</si>
  <si>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</si>
  <si>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</si>
  <si>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</si>
  <si>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</si>
  <si>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</si>
  <si>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</si>
  <si>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</si>
  <si>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</si>
  <si>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</si>
  <si>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</si>
  <si>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</si>
  <si>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</si>
  <si>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</si>
  <si>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</si>
  <si>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</si>
  <si>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</si>
  <si>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</si>
  <si>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</si>
  <si>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</si>
  <si>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</si>
  <si>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</si>
  <si>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</si>
  <si>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</si>
  <si>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</si>
  <si>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</si>
  <si>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</si>
  <si>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</si>
  <si>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</si>
  <si>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</si>
  <si>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</si>
  <si>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</si>
  <si>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</si>
  <si>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</si>
  <si>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</si>
  <si>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</si>
  <si>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</si>
  <si>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</si>
  <si>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</si>
  <si>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</si>
  <si>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</si>
  <si>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</si>
  <si>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</si>
  <si>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</si>
  <si>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</si>
  <si>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</si>
  <si>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</si>
  <si>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</si>
  <si>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</si>
  <si>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</si>
  <si>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</si>
  <si>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</si>
  <si>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</si>
  <si>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</si>
  <si>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</si>
  <si>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</si>
  <si>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</si>
  <si>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</si>
  <si>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</si>
  <si>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</si>
  <si>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</si>
  <si>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</si>
  <si>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</si>
  <si>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</si>
  <si>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</si>
  <si>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</si>
  <si>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</si>
  <si>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</si>
  <si>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</si>
  <si>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</si>
  <si>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</si>
  <si>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</si>
  <si>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</si>
  <si>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</si>
  <si>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</si>
  <si>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</si>
  <si>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</si>
  <si>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</si>
  <si>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</si>
  <si>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</si>
  <si>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</si>
  <si>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</si>
  <si>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</si>
  <si>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</si>
  <si>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</si>
  <si>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</si>
  <si>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</si>
  <si>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</si>
  <si>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</si>
  <si>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</si>
  <si>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</si>
  <si>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</si>
  <si>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</si>
  <si>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</si>
  <si>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</si>
  <si>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</si>
  <si>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</si>
  <si>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</si>
  <si>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</si>
  <si>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</si>
  <si>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</si>
  <si>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</si>
  <si>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</si>
  <si>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</si>
  <si>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</si>
  <si>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</si>
  <si>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</si>
  <si>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</si>
  <si>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</si>
  <si>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</si>
  <si>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</si>
  <si>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</si>
  <si>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</si>
  <si>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</si>
  <si>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</si>
  <si>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</si>
  <si>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</si>
  <si>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</si>
  <si>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</si>
  <si>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</si>
  <si>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</si>
  <si>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</si>
  <si>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</si>
  <si>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</si>
  <si>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</si>
  <si>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</si>
  <si>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</si>
  <si>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</si>
  <si>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</si>
  <si>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</si>
  <si>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</si>
  <si>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</si>
  <si>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</si>
  <si>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</si>
  <si>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</si>
  <si>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</si>
  <si>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</si>
  <si>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</si>
  <si>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</si>
  <si>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</si>
  <si>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</si>
  <si>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</si>
  <si>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</si>
  <si>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</si>
  <si>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</si>
  <si>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</si>
  <si>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</si>
  <si>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</si>
  <si>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</si>
  <si>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</si>
  <si>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</si>
  <si>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</si>
  <si>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</si>
  <si>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</si>
  <si>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</si>
  <si>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</si>
  <si>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</si>
  <si>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</si>
  <si>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</si>
  <si>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</si>
  <si>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</si>
  <si>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</si>
  <si>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</si>
  <si>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</si>
  <si>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</si>
  <si>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</si>
  <si>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</si>
  <si>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</si>
  <si>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</si>
  <si>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</si>
  <si>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</si>
  <si>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</si>
  <si>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</si>
  <si>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</si>
  <si>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</si>
  <si>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</si>
  <si>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</si>
  <si>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</si>
  <si>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</si>
  <si>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</si>
  <si>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</si>
  <si>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</si>
  <si>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</si>
  <si>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</si>
  <si>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</si>
  <si>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</si>
  <si>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</si>
  <si>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</si>
  <si>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</si>
  <si>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</si>
  <si>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</si>
  <si>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</si>
  <si>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</si>
  <si>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</si>
  <si>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</si>
  <si>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</si>
  <si>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</si>
  <si>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</si>
  <si>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</si>
  <si>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</si>
  <si>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</si>
  <si>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</si>
  <si>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</si>
  <si>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</si>
  <si>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</si>
  <si>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</si>
  <si>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</si>
  <si>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</si>
  <si>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</si>
  <si>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</si>
  <si>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</si>
  <si>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</si>
  <si>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</si>
  <si>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</si>
  <si>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</si>
  <si>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</si>
  <si>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</si>
  <si>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</si>
  <si>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</si>
  <si>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</si>
  <si>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</si>
  <si>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</si>
  <si>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</si>
  <si>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</si>
  <si>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</si>
  <si>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</si>
  <si>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</si>
  <si>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</si>
  <si>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</si>
  <si>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</si>
  <si>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</si>
  <si>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</si>
  <si>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</si>
  <si>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</si>
  <si>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</si>
  <si>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</si>
  <si>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</si>
  <si>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</si>
  <si>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</si>
  <si>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</si>
  <si>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</si>
  <si>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</si>
  <si>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</si>
  <si>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</si>
  <si>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</si>
  <si>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</si>
  <si>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</si>
  <si>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</si>
  <si>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</si>
  <si>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</si>
  <si>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</si>
  <si>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</si>
  <si>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</si>
  <si>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</si>
  <si>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</si>
  <si>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</si>
  <si>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</si>
  <si>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</si>
  <si>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</si>
  <si>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</si>
  <si>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</si>
  <si>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</si>
  <si>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</si>
  <si>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</si>
  <si>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</si>
  <si>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</si>
  <si>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</si>
  <si>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</si>
  <si>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</si>
  <si>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</si>
  <si>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</si>
  <si>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</si>
  <si>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</si>
  <si>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</si>
  <si>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</si>
  <si>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</si>
  <si>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</si>
  <si>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</si>
  <si>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</si>
  <si>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</si>
  <si>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</si>
  <si>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</si>
  <si>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</si>
  <si>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</si>
  <si>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</si>
  <si>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</si>
  <si>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</si>
  <si>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</si>
  <si>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</si>
  <si>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</si>
  <si>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</si>
  <si>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</si>
  <si>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</si>
  <si>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</si>
  <si>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</si>
  <si>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</si>
  <si>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</si>
  <si>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</si>
  <si>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</si>
  <si>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</si>
  <si>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</si>
  <si>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</si>
  <si>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</si>
  <si>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</si>
  <si>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</si>
  <si>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</si>
  <si>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</si>
  <si>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</si>
  <si>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</si>
  <si>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</si>
  <si>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</si>
  <si>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</si>
  <si>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</si>
  <si>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</si>
  <si>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</si>
  <si>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</si>
  <si>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</si>
  <si>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</si>
  <si>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</si>
  <si>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</si>
  <si>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</si>
  <si>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</si>
  <si>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</si>
  <si>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</si>
  <si>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</si>
  <si>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</si>
  <si>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</si>
  <si>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</si>
  <si>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</si>
  <si>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</si>
  <si>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</si>
  <si>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</si>
  <si>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</si>
  <si>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</si>
  <si>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</si>
  <si>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</si>
  <si>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</si>
  <si>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</si>
  <si>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</si>
  <si>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</si>
  <si>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</si>
  <si>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</si>
  <si>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</si>
  <si>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</si>
  <si>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</si>
  <si>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</si>
  <si>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</si>
  <si>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</si>
  <si>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</si>
  <si>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</si>
  <si>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</si>
  <si>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</si>
  <si>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</si>
  <si>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</si>
  <si>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</si>
  <si>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</si>
  <si>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</si>
  <si>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</si>
  <si>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</si>
  <si>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</si>
  <si>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</si>
  <si>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</si>
  <si>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</si>
  <si>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</si>
  <si>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</si>
  <si>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</si>
  <si>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</si>
  <si>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</si>
  <si>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</si>
  <si>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</si>
  <si>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</si>
  <si>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</si>
  <si>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</si>
  <si>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</si>
  <si>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</si>
  <si>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</si>
  <si>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</si>
  <si>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</si>
  <si>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</si>
  <si>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</si>
  <si>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</si>
  <si>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</si>
  <si>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</si>
  <si>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</si>
  <si>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</si>
  <si>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</si>
  <si>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</si>
  <si>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</si>
  <si>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</si>
  <si>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</si>
  <si>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</si>
  <si>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</si>
  <si>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</si>
  <si>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</si>
  <si>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</si>
  <si>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</si>
  <si>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</si>
  <si>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</si>
  <si>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</si>
  <si>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</si>
  <si>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</si>
  <si>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</si>
  <si>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</si>
  <si>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</si>
  <si>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</si>
  <si>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</si>
  <si>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</si>
  <si>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</si>
  <si>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</si>
  <si>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</si>
  <si>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</si>
  <si>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</si>
  <si>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</si>
  <si>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</si>
  <si>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</si>
  <si>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</si>
  <si>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</si>
  <si>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</si>
  <si>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</si>
  <si>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</si>
  <si>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</si>
  <si>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</si>
  <si>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</si>
  <si>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</si>
  <si>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</si>
  <si>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</si>
  <si>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</si>
  <si>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</si>
  <si>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</si>
  <si>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</si>
  <si>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</si>
  <si>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</si>
  <si>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</si>
  <si>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</si>
  <si>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</si>
  <si>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</si>
  <si>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</si>
  <si>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</si>
  <si>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</si>
  <si>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</si>
  <si>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</si>
  <si>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</si>
  <si>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</si>
  <si>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</si>
  <si>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</si>
  <si>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</si>
  <si>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</si>
  <si>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</si>
  <si>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</si>
  <si>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</si>
  <si>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</si>
  <si>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</si>
  <si>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</si>
  <si>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</si>
  <si>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</si>
  <si>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</si>
  <si>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</si>
  <si>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</si>
  <si>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</si>
  <si>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</si>
  <si>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</si>
  <si>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</si>
  <si>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</si>
  <si>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</si>
  <si>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</si>
  <si>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</si>
  <si>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</si>
  <si>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</si>
  <si>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</si>
  <si>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</si>
  <si>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</si>
  <si>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</si>
  <si>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</si>
  <si>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</si>
  <si>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</si>
  <si>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</si>
  <si>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</si>
  <si>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</si>
  <si>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</si>
  <si>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</si>
  <si>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</si>
  <si>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</si>
  <si>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</si>
  <si>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</si>
  <si>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</si>
  <si>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</si>
  <si>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</si>
  <si>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</si>
  <si>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</si>
  <si>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</si>
  <si>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</si>
  <si>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</si>
  <si>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</si>
  <si>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</si>
  <si>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</si>
  <si>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</si>
  <si>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</si>
  <si>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</si>
  <si>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</si>
  <si>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</si>
  <si>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</si>
  <si>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</si>
  <si>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</si>
  <si>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</si>
  <si>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</si>
  <si>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</si>
  <si>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</si>
  <si>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</si>
  <si>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</si>
  <si>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</si>
  <si>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</si>
  <si>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</si>
  <si>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</si>
  <si>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</si>
  <si>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</si>
  <si>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</si>
  <si>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</si>
  <si>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</si>
  <si>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</si>
  <si>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</si>
  <si>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</si>
  <si>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</si>
  <si>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</si>
  <si>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</si>
  <si>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</si>
  <si>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</si>
  <si>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</si>
  <si>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</si>
  <si>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</si>
  <si>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</si>
  <si>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</si>
  <si>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</si>
  <si>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</si>
  <si>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</si>
  <si>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</si>
  <si>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</si>
  <si>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</si>
  <si>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</si>
  <si>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</si>
  <si>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</si>
  <si>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</si>
  <si>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</si>
  <si>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</si>
  <si>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</si>
  <si>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</si>
  <si>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</si>
  <si>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</si>
  <si>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</si>
  <si>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</si>
  <si>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</si>
  <si>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</si>
  <si>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</si>
  <si>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</si>
  <si>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</si>
  <si>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</si>
  <si>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</si>
  <si>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</si>
  <si>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</si>
  <si>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</si>
  <si>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</si>
  <si>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</si>
  <si>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</si>
  <si>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</si>
  <si>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</si>
  <si>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</si>
  <si>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</si>
  <si>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</si>
  <si>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</si>
  <si>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</si>
  <si>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</si>
  <si>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</si>
  <si>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</si>
  <si>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</si>
  <si>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</si>
  <si>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</si>
  <si>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</si>
  <si>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</si>
  <si>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</si>
  <si>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</si>
  <si>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</si>
  <si>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</si>
  <si>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</si>
  <si>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</si>
  <si>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</si>
  <si>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</si>
  <si>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</si>
  <si>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</si>
  <si>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</si>
  <si>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</si>
  <si>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</si>
  <si>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</si>
  <si>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</si>
  <si>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</si>
  <si>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</si>
  <si>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</si>
  <si>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</si>
  <si>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</si>
  <si>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</si>
  <si>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</si>
  <si>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</si>
  <si>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</si>
  <si>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</si>
  <si>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</si>
  <si>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</si>
  <si>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</si>
  <si>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</si>
  <si>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</si>
  <si>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</si>
  <si>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</si>
  <si>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</si>
  <si>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</si>
  <si>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</si>
  <si>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</si>
  <si>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</si>
  <si>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</si>
  <si>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</si>
  <si>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</si>
  <si>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</si>
  <si>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</si>
  <si>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</si>
  <si>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</si>
  <si>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</si>
  <si>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</si>
  <si>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</si>
  <si>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</si>
  <si>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</si>
  <si>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</si>
  <si>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</si>
  <si>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</si>
  <si>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</si>
  <si>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</si>
  <si>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</si>
  <si>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</si>
  <si>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</si>
  <si>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</si>
  <si>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</si>
  <si>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</si>
  <si>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</si>
  <si>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</si>
  <si>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</si>
  <si>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</si>
  <si>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</si>
  <si>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</si>
  <si>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</si>
  <si>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</si>
  <si>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</si>
  <si>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</si>
  <si>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</si>
  <si>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</si>
  <si>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</si>
  <si>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</si>
  <si>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</si>
  <si>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</si>
  <si>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</si>
  <si>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</si>
  <si>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</si>
  <si>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</si>
  <si>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</si>
  <si>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</si>
  <si>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</si>
  <si>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</si>
  <si>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</si>
  <si>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</si>
  <si>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</si>
  <si>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</si>
  <si>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</si>
  <si>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</si>
  <si>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</si>
  <si>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</si>
  <si>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</si>
  <si>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</si>
  <si>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</si>
  <si>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</si>
  <si>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</si>
  <si>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</si>
  <si>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</si>
  <si>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</si>
  <si>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</si>
  <si>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</si>
  <si>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</si>
  <si>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</si>
  <si>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</si>
  <si>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</si>
  <si>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</si>
  <si>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</si>
  <si>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</si>
  <si>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</si>
  <si>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</si>
  <si>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</si>
  <si>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</si>
  <si>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</si>
  <si>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</si>
  <si>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</si>
  <si>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</si>
  <si>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</si>
  <si>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</si>
  <si>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</si>
  <si>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</si>
  <si>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</si>
  <si>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</si>
  <si>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</si>
  <si>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</si>
  <si>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</si>
  <si>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</si>
  <si>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</si>
  <si>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</si>
  <si>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</si>
  <si>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</si>
  <si>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</si>
  <si>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</si>
  <si>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</si>
  <si>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</si>
  <si>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</si>
  <si>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</si>
  <si>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</si>
  <si>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</si>
  <si>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</si>
  <si>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</si>
  <si>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</si>
  <si>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</si>
  <si>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</si>
  <si>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</si>
  <si>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</si>
  <si>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</si>
  <si>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</si>
  <si>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</si>
  <si>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</si>
  <si>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</si>
  <si>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</si>
  <si>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</si>
  <si>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</si>
  <si>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</si>
  <si>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</si>
  <si>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</si>
  <si>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</si>
  <si>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</si>
  <si>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</si>
  <si>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</si>
  <si>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</si>
  <si>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</si>
  <si>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</si>
  <si>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</si>
  <si>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</si>
  <si>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</si>
  <si>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</si>
  <si>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</si>
  <si>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</si>
  <si>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</si>
  <si>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</si>
  <si>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</si>
  <si>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</si>
  <si>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</si>
  <si>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</si>
  <si>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</si>
  <si>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</si>
  <si>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</si>
  <si>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</si>
  <si>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</si>
  <si>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</si>
  <si>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</si>
  <si>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</si>
  <si>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</si>
  <si>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</si>
  <si>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</si>
  <si>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</si>
  <si>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</si>
  <si>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</si>
  <si>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</si>
  <si>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</si>
  <si>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</si>
  <si>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</si>
  <si>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</si>
  <si>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</si>
  <si>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</si>
  <si>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</si>
  <si>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</si>
  <si>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</si>
  <si>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</si>
  <si>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</si>
  <si>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</si>
  <si>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</si>
  <si>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</si>
  <si>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</si>
  <si>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</si>
  <si>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</si>
  <si>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</si>
  <si>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</si>
  <si>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</si>
  <si>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</si>
  <si>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</si>
  <si>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</si>
  <si>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</si>
  <si>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</si>
  <si>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</si>
  <si>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</si>
  <si>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</si>
  <si>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</si>
  <si>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</si>
  <si>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</si>
  <si>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</si>
  <si>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</si>
  <si>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</si>
  <si>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</si>
  <si>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</si>
  <si>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</si>
  <si>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</si>
  <si>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</si>
  <si>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</si>
  <si>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</si>
  <si>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</si>
  <si>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</si>
  <si>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</si>
  <si>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</si>
  <si>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</si>
  <si>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</si>
  <si>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</si>
  <si>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</si>
  <si>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</si>
  <si>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</si>
  <si>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</si>
  <si>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</si>
  <si>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</si>
  <si>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</si>
  <si>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</si>
  <si>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</si>
  <si>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</si>
  <si>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</si>
  <si>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</si>
  <si>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</si>
  <si>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</si>
  <si>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</si>
  <si>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</si>
  <si>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</si>
  <si>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</si>
  <si>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</si>
  <si>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</si>
  <si>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</si>
  <si>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</si>
  <si>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</si>
  <si>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</si>
  <si>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</si>
  <si>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</si>
  <si>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</si>
  <si>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</si>
  <si>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</si>
  <si>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</si>
  <si>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</si>
  <si>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</si>
  <si>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</si>
  <si>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</si>
  <si>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</si>
  <si>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</si>
  <si>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</si>
  <si>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</si>
  <si>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</si>
  <si>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</si>
  <si>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</si>
  <si>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</si>
  <si>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</si>
  <si>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</si>
  <si>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</si>
  <si>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</si>
  <si>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</si>
  <si>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</si>
  <si>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</si>
  <si>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</si>
  <si>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</si>
  <si>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</si>
  <si>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</si>
  <si>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</si>
  <si>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</si>
  <si>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</si>
  <si>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</si>
  <si>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</si>
  <si>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</si>
  <si>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</si>
  <si>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</si>
  <si>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</si>
  <si>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</si>
  <si>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</si>
  <si>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</si>
  <si>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</si>
  <si>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</si>
  <si>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</si>
  <si>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</si>
  <si>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</si>
  <si>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</si>
  <si>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</si>
  <si>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</si>
  <si>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</si>
  <si>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</si>
  <si>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</si>
  <si>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</si>
  <si>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</si>
  <si>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</si>
  <si>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</si>
  <si>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</si>
  <si>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</si>
  <si>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</si>
  <si>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</si>
  <si>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</si>
  <si>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</si>
  <si>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</si>
  <si>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</si>
  <si>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</si>
  <si>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</si>
  <si>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</si>
  <si>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</si>
  <si>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</si>
  <si>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</si>
  <si>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</si>
  <si>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</si>
  <si>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</si>
  <si>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</si>
  <si>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</si>
  <si>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</si>
  <si>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</si>
  <si>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</si>
  <si>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</si>
  <si>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</si>
  <si>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</si>
  <si>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</si>
  <si>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</si>
  <si>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</si>
  <si>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</si>
  <si>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</si>
  <si>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</si>
  <si>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</si>
  <si>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</si>
  <si>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</si>
  <si>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</si>
  <si>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</si>
  <si>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</si>
  <si>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</si>
  <si>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</si>
  <si>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</si>
  <si>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</si>
  <si>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</si>
  <si>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</si>
  <si>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</si>
  <si>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</si>
  <si>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</si>
  <si>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</si>
  <si>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</si>
  <si>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</si>
  <si>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</si>
  <si>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</si>
  <si>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</si>
  <si>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</si>
  <si>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</si>
  <si>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</si>
  <si>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</si>
  <si>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</si>
  <si>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</si>
  <si>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</si>
  <si>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</si>
  <si>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</si>
  <si>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</si>
  <si>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</si>
  <si>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</si>
  <si>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</si>
  <si>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</si>
  <si>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</si>
  <si>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</si>
  <si>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</si>
  <si>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</si>
  <si>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</si>
  <si>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</si>
  <si>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</si>
  <si>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</si>
  <si>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</si>
  <si>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</si>
  <si>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</si>
  <si>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</si>
  <si>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</si>
  <si>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</si>
  <si>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</si>
  <si>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</si>
  <si>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</si>
  <si>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</si>
  <si>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</si>
  <si>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</si>
  <si>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</si>
  <si>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</si>
  <si>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</si>
  <si>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</si>
  <si>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</si>
  <si>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</si>
  <si>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</si>
  <si>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</si>
  <si>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</si>
  <si>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</si>
  <si>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</si>
  <si>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</si>
  <si>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</si>
  <si>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</si>
  <si>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</si>
  <si>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</si>
  <si>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</si>
  <si>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</si>
  <si>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</si>
  <si>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</si>
  <si>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</si>
  <si>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</si>
  <si>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</si>
  <si>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</si>
  <si>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</si>
  <si>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</si>
  <si>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</si>
  <si>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</si>
  <si>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</si>
  <si>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</si>
  <si>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</si>
  <si>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</si>
  <si>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</si>
  <si>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</si>
  <si>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</si>
  <si>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</si>
  <si>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</si>
  <si>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</si>
  <si>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</si>
  <si>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</si>
  <si>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</si>
  <si>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</si>
  <si>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</si>
  <si>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</si>
  <si>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</si>
  <si>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</si>
  <si>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</si>
  <si>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</si>
  <si>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</si>
  <si>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</si>
  <si>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</si>
  <si>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</si>
  <si>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</si>
  <si>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</si>
  <si>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</si>
  <si>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</si>
  <si>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</si>
  <si>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</si>
  <si>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</si>
  <si>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</si>
  <si>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</si>
  <si>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</si>
  <si>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</si>
  <si>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</si>
  <si>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</si>
  <si>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</si>
  <si>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</si>
  <si>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</si>
  <si>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</si>
  <si>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</si>
  <si>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</si>
  <si>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</si>
  <si>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</si>
  <si>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</si>
  <si>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</si>
  <si>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</si>
  <si>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</si>
  <si>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</si>
  <si>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</si>
  <si>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</si>
  <si>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</si>
  <si>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</si>
  <si>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</si>
  <si>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</si>
  <si>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</si>
  <si>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</si>
  <si>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</si>
  <si>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</si>
  <si>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</si>
  <si>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</si>
  <si>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</si>
  <si>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</si>
  <si>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</si>
  <si>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</si>
  <si>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</si>
  <si>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</si>
  <si>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</si>
  <si>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</si>
  <si>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</si>
  <si>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</si>
  <si>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</si>
  <si>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</si>
  <si>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</si>
  <si>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</si>
  <si>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</si>
  <si>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</si>
  <si>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</si>
  <si>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</si>
  <si>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</si>
  <si>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</si>
  <si>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</si>
  <si>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</si>
  <si>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</si>
  <si>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</si>
  <si>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</si>
  <si>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</si>
  <si>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</si>
  <si>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</si>
  <si>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</si>
  <si>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</si>
  <si>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</si>
  <si>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</si>
  <si>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</si>
  <si>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</si>
  <si>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</si>
  <si>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</si>
  <si>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</si>
  <si>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</si>
  <si>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</si>
  <si>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</si>
  <si>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</si>
  <si>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</si>
  <si>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</si>
  <si>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</si>
  <si>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</si>
  <si>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</si>
  <si>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</si>
  <si>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</si>
  <si>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</si>
  <si>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</si>
  <si>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</si>
  <si>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</si>
  <si>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</si>
  <si>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</si>
  <si>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</si>
  <si>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</si>
  <si>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</si>
  <si>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</si>
  <si>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</si>
  <si>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</si>
  <si>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</si>
  <si>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</si>
  <si>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</si>
  <si>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</si>
  <si>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</si>
  <si>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</si>
  <si>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</si>
  <si>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</si>
  <si>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</si>
  <si>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</si>
  <si>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</si>
  <si>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</si>
  <si>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</si>
  <si>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</si>
  <si>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</si>
  <si>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</si>
  <si>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</si>
  <si>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</si>
  <si>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</si>
  <si>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</si>
  <si>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</si>
  <si>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</si>
  <si>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</si>
  <si>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</si>
  <si>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</si>
  <si>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</si>
  <si>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</si>
  <si>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</si>
  <si>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</si>
  <si>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</si>
  <si>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</si>
  <si>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</si>
  <si>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</si>
  <si>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</si>
  <si>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</si>
  <si>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</si>
  <si>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</si>
  <si>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</si>
  <si>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</si>
  <si>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</si>
  <si>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</si>
  <si>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</si>
  <si>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</si>
  <si>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</si>
  <si>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</si>
  <si>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</si>
  <si>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</si>
  <si>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</si>
  <si>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</si>
  <si>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</si>
  <si>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</si>
  <si>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</si>
  <si>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</si>
  <si>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</si>
  <si>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</si>
  <si>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</si>
  <si>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</si>
  <si>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</si>
  <si>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</si>
  <si>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</si>
  <si>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</si>
  <si>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</si>
  <si>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</si>
  <si>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</si>
  <si>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</si>
  <si>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</si>
  <si>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</si>
  <si>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</si>
  <si>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</si>
  <si>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</si>
  <si>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</si>
  <si>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</si>
  <si>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</si>
  <si>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</si>
  <si>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</si>
  <si>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</si>
  <si>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</si>
  <si>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</si>
  <si>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</si>
  <si>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</si>
  <si>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</si>
  <si>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</si>
  <si>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</si>
  <si>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</si>
  <si>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</si>
  <si>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</si>
  <si>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</si>
  <si>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</si>
  <si>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</si>
  <si>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</si>
  <si>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</si>
  <si>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</si>
  <si>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</si>
  <si>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</si>
  <si>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</si>
  <si>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</si>
  <si>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</si>
  <si>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</si>
  <si>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</si>
  <si>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</si>
  <si>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</si>
  <si>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</si>
  <si>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</si>
  <si>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</si>
  <si>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</si>
  <si>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</si>
  <si>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</si>
  <si>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</si>
  <si>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</si>
  <si>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</si>
  <si>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</si>
  <si>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</si>
  <si>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</si>
  <si>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</si>
  <si>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</si>
  <si>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</si>
  <si>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</si>
  <si>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</si>
  <si>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</si>
  <si>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</si>
  <si>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</si>
  <si>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</si>
  <si>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</si>
  <si>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</si>
  <si>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</si>
  <si>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</si>
  <si>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</si>
  <si>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</si>
  <si>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</si>
  <si>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</si>
  <si>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</si>
  <si>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</si>
  <si>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</si>
  <si>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</si>
  <si>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</si>
  <si>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</si>
  <si>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</si>
  <si>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</si>
  <si>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</si>
  <si>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</si>
  <si>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</si>
  <si>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</si>
  <si>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</si>
  <si>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</si>
  <si>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</si>
  <si>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</si>
  <si>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</si>
  <si>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</si>
  <si>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</si>
  <si>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</si>
  <si>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</si>
  <si>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</si>
  <si>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</si>
  <si>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</si>
  <si>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</si>
  <si>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</si>
  <si>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</si>
  <si>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</si>
  <si>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</si>
  <si>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</si>
  <si>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</si>
  <si>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</si>
  <si>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</si>
  <si>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</si>
  <si>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</si>
  <si>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</si>
  <si>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</si>
  <si>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</si>
  <si>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</si>
  <si>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</si>
  <si>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</si>
  <si>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</si>
  <si>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</si>
  <si>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</si>
  <si>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</si>
  <si>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</si>
  <si>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</si>
  <si>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</si>
  <si>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</si>
  <si>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</si>
  <si>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</si>
  <si>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</si>
  <si>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</si>
  <si>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</si>
  <si>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</si>
  <si>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</si>
  <si>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</si>
  <si>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</si>
  <si>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</si>
  <si>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</si>
  <si>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</si>
  <si>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</si>
  <si>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</si>
  <si>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</si>
  <si>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</si>
  <si>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</si>
  <si>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</si>
  <si>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</si>
  <si>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</si>
  <si>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</si>
  <si>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</si>
  <si>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</si>
  <si>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</si>
  <si>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</si>
  <si>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</si>
  <si>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</si>
  <si>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</si>
  <si>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</si>
  <si>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</si>
  <si>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</si>
  <si>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</si>
  <si>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</si>
  <si>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</si>
  <si>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</si>
  <si>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</si>
  <si>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</si>
  <si>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</si>
  <si>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</si>
  <si>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</si>
  <si>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</si>
  <si>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</si>
  <si>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</si>
  <si>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</si>
  <si>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</si>
  <si>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</si>
  <si>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</si>
  <si>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</si>
  <si>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</si>
  <si>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</si>
  <si>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</si>
  <si>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</si>
  <si>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</si>
  <si>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</si>
  <si>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</si>
  <si>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</si>
  <si>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</si>
  <si>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</si>
  <si>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</si>
  <si>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</si>
  <si>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</si>
  <si>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</si>
  <si>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</si>
  <si>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</si>
  <si>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</si>
  <si>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</si>
  <si>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</si>
  <si>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</si>
  <si>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</si>
  <si>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</si>
  <si>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</si>
  <si>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</si>
  <si>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</si>
  <si>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</si>
  <si>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</si>
  <si>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</si>
  <si>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</si>
  <si>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</si>
  <si>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</si>
  <si>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</si>
  <si>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</si>
  <si>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</si>
  <si>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</si>
  <si>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</si>
  <si>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</si>
  <si>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</si>
  <si>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</si>
  <si>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</si>
  <si>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</si>
  <si>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</si>
  <si>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</si>
  <si>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</si>
  <si>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</si>
  <si>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</si>
  <si>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</si>
  <si>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</si>
  <si>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</si>
  <si>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</si>
  <si>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</si>
  <si>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</si>
  <si>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</si>
  <si>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</si>
  <si>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</si>
  <si>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</si>
  <si>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</si>
  <si>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</si>
  <si>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</si>
  <si>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</si>
  <si>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</si>
  <si>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</si>
  <si>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</si>
  <si>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</si>
  <si>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</si>
  <si>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</si>
  <si>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</si>
  <si>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</si>
  <si>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</si>
  <si>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</si>
  <si>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</si>
  <si>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</si>
  <si>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</si>
  <si>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</si>
  <si>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</si>
  <si>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</si>
  <si>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</si>
  <si>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</si>
  <si>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</si>
  <si>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</si>
  <si>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</si>
  <si>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</si>
  <si>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</si>
  <si>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</si>
  <si>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</si>
  <si>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</si>
  <si>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</si>
  <si>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</si>
  <si>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</si>
  <si>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</si>
  <si>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</si>
  <si>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</si>
  <si>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</si>
  <si>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</si>
  <si>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</si>
  <si>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</si>
  <si>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</si>
  <si>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</si>
  <si>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</si>
  <si>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</si>
  <si>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</si>
  <si>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</si>
  <si>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</si>
  <si>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</si>
  <si>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</si>
  <si>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</si>
  <si>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</si>
  <si>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</si>
  <si>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</si>
  <si>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</si>
  <si>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</si>
  <si>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</si>
  <si>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</si>
  <si>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</si>
  <si>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</si>
  <si>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</si>
  <si>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</si>
  <si>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</si>
  <si>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</si>
  <si>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</si>
  <si>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</si>
  <si>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</si>
  <si>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</si>
  <si>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</si>
  <si>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</si>
  <si>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</si>
  <si>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</si>
  <si>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</si>
  <si>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</si>
  <si>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</si>
  <si>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</si>
  <si>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</si>
  <si>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</si>
  <si>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</si>
  <si>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</si>
  <si>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</si>
  <si>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</si>
  <si>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</si>
  <si>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</si>
  <si>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</si>
  <si>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</si>
  <si>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</si>
  <si>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</si>
  <si>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</si>
  <si>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</si>
  <si>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</si>
  <si>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</si>
  <si>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</si>
  <si>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</si>
  <si>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</si>
  <si>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</si>
  <si>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</si>
  <si>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</si>
  <si>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</si>
  <si>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</si>
  <si>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</si>
  <si>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</si>
  <si>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</si>
  <si>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</si>
  <si>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</si>
  <si>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</si>
  <si>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</si>
  <si>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</si>
  <si>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</si>
  <si>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</si>
  <si>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</si>
  <si>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</si>
  <si>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</si>
  <si>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</si>
  <si>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</si>
  <si>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</si>
  <si>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</si>
  <si>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</si>
  <si>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</si>
  <si>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</si>
  <si>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</si>
  <si>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</si>
  <si>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</si>
  <si>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</si>
  <si>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</si>
  <si>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</si>
  <si>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</si>
  <si>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</si>
  <si>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</si>
  <si>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</si>
  <si>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</si>
  <si>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</si>
  <si>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</si>
  <si>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</si>
  <si>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</si>
  <si>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</si>
  <si>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</si>
  <si>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</si>
  <si>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</si>
  <si>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</si>
  <si>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</si>
  <si>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</si>
  <si>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</si>
  <si>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</si>
  <si>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</si>
  <si>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</si>
  <si>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</si>
  <si>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</si>
  <si>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</si>
  <si>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</si>
  <si>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</si>
  <si>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</si>
  <si>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</si>
  <si>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</si>
  <si>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</si>
  <si>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</si>
  <si>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</si>
  <si>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</si>
  <si>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</si>
  <si>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</si>
  <si>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</si>
  <si>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</si>
  <si>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</si>
  <si>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</si>
  <si>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</si>
  <si>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</si>
  <si>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</si>
  <si>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</si>
  <si>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</si>
  <si>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</si>
  <si>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</si>
  <si>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</si>
  <si>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</si>
  <si>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</si>
  <si>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</si>
  <si>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</si>
  <si>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</si>
  <si>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</si>
  <si>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</si>
  <si>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</si>
  <si>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</si>
  <si>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</si>
  <si>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</si>
  <si>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</si>
  <si>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</si>
  <si>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</si>
  <si>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</si>
  <si>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</si>
  <si>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</si>
  <si>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</si>
  <si>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</si>
  <si>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</si>
  <si>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</si>
  <si>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</si>
  <si>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</si>
  <si>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</si>
  <si>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</si>
  <si>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</si>
  <si>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</si>
  <si>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</si>
  <si>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</si>
  <si>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</si>
  <si>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</si>
  <si>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</si>
  <si>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</si>
  <si>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</si>
  <si>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</si>
  <si>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</si>
  <si>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</si>
  <si>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</si>
  <si>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</si>
  <si>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</si>
  <si>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</si>
  <si>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</si>
  <si>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</si>
  <si>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</si>
  <si>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</si>
  <si>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</si>
  <si>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</si>
  <si>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</si>
  <si>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</si>
  <si>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</si>
  <si>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</si>
  <si>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</si>
  <si>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</si>
  <si>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</si>
  <si>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</si>
  <si>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</si>
  <si>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</si>
  <si>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</si>
  <si>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</si>
  <si>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</si>
  <si>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</si>
  <si>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</si>
  <si>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</si>
  <si>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</si>
  <si>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</si>
  <si>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</si>
  <si>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</si>
  <si>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</si>
  <si>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</si>
  <si>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</si>
  <si>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</si>
  <si>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</si>
  <si>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</si>
  <si>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</si>
  <si>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</si>
  <si>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</si>
  <si>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</si>
  <si>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</si>
  <si>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</si>
  <si>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</si>
  <si>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</si>
  <si>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</si>
  <si>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</si>
  <si>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</si>
  <si>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</si>
  <si>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</si>
  <si>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</si>
  <si>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</si>
  <si>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</si>
  <si>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</si>
  <si>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</si>
  <si>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</si>
  <si>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</si>
  <si>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</si>
  <si>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</si>
  <si>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</si>
  <si>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</si>
  <si>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</si>
  <si>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</si>
  <si>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</si>
  <si>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</si>
  <si>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</si>
  <si>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</si>
  <si>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</si>
  <si>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</si>
  <si>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</si>
  <si>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</si>
  <si>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</si>
  <si>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</si>
  <si>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</si>
  <si>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</si>
  <si>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</si>
  <si>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</si>
  <si>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</si>
  <si>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</si>
  <si>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</si>
  <si>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</si>
  <si>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</si>
  <si>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</si>
  <si>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</si>
  <si>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</si>
  <si>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</si>
  <si>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</si>
  <si>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</si>
  <si>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</si>
  <si>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</si>
  <si>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</si>
  <si>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</si>
  <si>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</si>
  <si>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</si>
  <si>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</si>
  <si>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</si>
  <si>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</si>
  <si>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</si>
  <si>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</si>
  <si>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</si>
  <si>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</si>
  <si>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</si>
  <si>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</si>
  <si>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</si>
  <si>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</si>
  <si>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</si>
  <si>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</si>
  <si>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</si>
  <si>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</si>
  <si>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</si>
  <si>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</si>
  <si>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</si>
  <si>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</si>
  <si>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</si>
  <si>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</si>
  <si>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</si>
  <si>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</si>
  <si>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</si>
  <si>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</si>
  <si>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</si>
  <si>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</si>
  <si>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</si>
  <si>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</si>
  <si>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</si>
  <si>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</si>
  <si>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</si>
  <si>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</si>
  <si>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</si>
  <si>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</si>
  <si>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</si>
  <si>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</si>
  <si>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</si>
  <si>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</si>
  <si>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</si>
  <si>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</si>
  <si>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</si>
  <si>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</si>
  <si>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</si>
  <si>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</si>
  <si>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</si>
  <si>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</si>
  <si>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</si>
  <si>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</si>
  <si>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</si>
  <si>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</si>
  <si>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</si>
  <si>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</si>
  <si>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</si>
  <si>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</si>
  <si>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</si>
  <si>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</si>
  <si>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</si>
  <si>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</si>
  <si>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</si>
  <si>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</si>
  <si>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</si>
  <si>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</si>
  <si>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</si>
  <si>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</si>
  <si>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</si>
  <si>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</si>
  <si>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</si>
  <si>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</si>
  <si>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</si>
  <si>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</si>
  <si>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</si>
  <si>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</si>
  <si>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</si>
  <si>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</si>
  <si>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</si>
  <si>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</si>
  <si>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</si>
  <si>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</si>
  <si>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</si>
  <si>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</si>
  <si>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</si>
  <si>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</si>
  <si>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</si>
  <si>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</si>
  <si>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</si>
  <si>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</si>
  <si>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</si>
  <si>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</si>
  <si>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</si>
  <si>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</si>
  <si>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</si>
  <si>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</si>
  <si>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</si>
  <si>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</si>
  <si>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</si>
  <si>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</si>
  <si>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</si>
  <si>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</si>
  <si>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</si>
  <si>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</si>
  <si>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</si>
  <si>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</si>
  <si>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</si>
  <si>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</si>
  <si>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</si>
  <si>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</si>
  <si>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</si>
  <si>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</si>
  <si>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</si>
  <si>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</si>
  <si>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</si>
  <si>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</si>
  <si>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</si>
  <si>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</si>
  <si>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</si>
  <si>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</si>
  <si>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</si>
  <si>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</si>
  <si>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</si>
  <si>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</si>
  <si>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</si>
  <si>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</si>
  <si>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</si>
  <si>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</si>
  <si>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</si>
  <si>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</si>
  <si>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</si>
  <si>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</si>
  <si>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</si>
  <si>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</si>
  <si>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</si>
  <si>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</si>
  <si>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</si>
  <si>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</si>
  <si>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</si>
  <si>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</si>
  <si>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</si>
  <si>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</si>
  <si>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</si>
  <si>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</si>
  <si>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</si>
  <si>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</si>
  <si>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</si>
  <si>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</si>
  <si>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</si>
  <si>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</si>
  <si>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</si>
  <si>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</si>
  <si>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</si>
  <si>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</si>
  <si>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</si>
  <si>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</si>
  <si>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</si>
  <si>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</si>
  <si>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</si>
  <si>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</si>
  <si>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</si>
  <si>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</si>
  <si>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</si>
  <si>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</si>
  <si>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</si>
  <si>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</si>
  <si>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</si>
  <si>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</si>
  <si>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</si>
  <si>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</si>
  <si>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</si>
  <si>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</si>
  <si>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</si>
  <si>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</si>
  <si>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</si>
  <si>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</si>
  <si>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</si>
  <si>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</si>
  <si>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</si>
  <si>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</si>
  <si>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</si>
  <si>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</si>
  <si>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</si>
  <si>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</si>
  <si>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</si>
  <si>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</si>
  <si>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</si>
  <si>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</si>
  <si>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</si>
  <si>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</si>
  <si>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</si>
  <si>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</si>
  <si>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</si>
  <si>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</si>
  <si>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</si>
  <si>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</si>
  <si>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</si>
  <si>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</si>
  <si>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</si>
  <si>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</si>
  <si>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</si>
  <si>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</si>
  <si>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</si>
  <si>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</si>
  <si>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</si>
  <si>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</si>
  <si>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</si>
  <si>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</si>
  <si>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</si>
  <si>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</si>
  <si>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</si>
  <si>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</si>
  <si>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</si>
  <si>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</si>
  <si>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</si>
  <si>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</si>
  <si>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</si>
  <si>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</si>
  <si>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</si>
  <si>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</si>
  <si>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</si>
  <si>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</si>
  <si>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</si>
  <si>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</si>
  <si>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</si>
  <si>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</si>
  <si>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</si>
  <si>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</si>
  <si>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</si>
  <si>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</si>
  <si>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</si>
  <si>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</si>
  <si>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</si>
  <si>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</si>
  <si>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</si>
  <si>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</si>
  <si>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</si>
  <si>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</si>
  <si>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</si>
  <si>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</si>
  <si>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</si>
  <si>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</si>
  <si>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</si>
  <si>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</si>
  <si>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</si>
  <si>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</si>
  <si>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</si>
  <si>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</si>
  <si>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</si>
  <si>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</si>
  <si>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</si>
  <si>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</si>
  <si>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</si>
  <si>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</si>
  <si>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</si>
  <si>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</si>
  <si>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</si>
  <si>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</si>
  <si>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</si>
  <si>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</si>
  <si>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</si>
  <si>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</si>
  <si>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</si>
  <si>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</si>
  <si>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</si>
  <si>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</si>
  <si>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</si>
  <si>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</si>
  <si>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</si>
  <si>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</si>
  <si>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</si>
  <si>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</si>
  <si>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</si>
  <si>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</si>
  <si>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</si>
  <si>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</si>
  <si>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</si>
  <si>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</si>
  <si>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</si>
  <si>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</si>
  <si>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</si>
  <si>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</si>
  <si>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</si>
  <si>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</si>
  <si>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</si>
  <si>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</si>
  <si>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</si>
  <si>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</si>
  <si>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</si>
  <si>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</si>
  <si>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</si>
  <si>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</si>
  <si>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</si>
  <si>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</si>
  <si>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</si>
  <si>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</si>
  <si>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</si>
  <si>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</si>
  <si>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</si>
  <si>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</si>
  <si>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</si>
  <si>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</si>
  <si>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</si>
  <si>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</si>
  <si>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</si>
  <si>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</si>
  <si>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</si>
  <si>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</si>
  <si>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</si>
  <si>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</si>
  <si>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</si>
  <si>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</si>
  <si>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</si>
  <si>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</si>
  <si>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</si>
  <si>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</si>
  <si>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</si>
  <si>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</si>
  <si>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</si>
  <si>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</si>
  <si>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</si>
  <si>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</si>
  <si>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</si>
  <si>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</si>
  <si>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</si>
  <si>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</si>
  <si>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</si>
  <si>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</si>
  <si>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</si>
  <si>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</si>
  <si>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</si>
  <si>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</si>
  <si>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</si>
  <si>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</si>
  <si>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</si>
  <si>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</si>
  <si>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</si>
  <si>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</si>
  <si>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</si>
  <si>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</si>
  <si>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</si>
  <si>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</si>
  <si>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</si>
  <si>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</si>
  <si>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</si>
  <si>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</si>
  <si>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</si>
  <si>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</si>
  <si>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</si>
  <si>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</si>
  <si>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</si>
  <si>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</si>
  <si>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</si>
  <si>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</si>
  <si>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</si>
  <si>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</si>
  <si>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</si>
  <si>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</si>
  <si>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</si>
  <si>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</si>
  <si>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</si>
  <si>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</si>
  <si>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</si>
  <si>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</si>
  <si>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</si>
  <si>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</si>
  <si>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</si>
  <si>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</si>
  <si>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</si>
  <si>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</si>
  <si>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</si>
  <si>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</si>
  <si>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</si>
  <si>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</si>
  <si>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</si>
  <si>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</si>
  <si>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</si>
  <si>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</si>
  <si>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</si>
  <si>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</si>
  <si>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</si>
  <si>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</si>
  <si>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</si>
  <si>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</si>
  <si>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</si>
  <si>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</si>
  <si>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</si>
  <si>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</si>
  <si>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</si>
  <si>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</si>
  <si>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</si>
  <si>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</si>
  <si>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</si>
  <si>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</si>
  <si>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</si>
  <si>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</si>
  <si>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</si>
  <si>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</si>
  <si>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</si>
  <si>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</si>
  <si>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</si>
  <si>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</si>
  <si>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</si>
  <si>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</si>
  <si>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</si>
  <si>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</si>
  <si>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</si>
  <si>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</si>
  <si>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</si>
  <si>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</si>
  <si>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</si>
  <si>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</si>
  <si>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</si>
  <si>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</si>
  <si>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</si>
  <si>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</si>
  <si>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</si>
  <si>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</si>
  <si>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</si>
  <si>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</si>
  <si>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</si>
  <si>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</si>
  <si>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</si>
  <si>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</si>
  <si>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</si>
  <si>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</si>
  <si>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</si>
  <si>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</si>
  <si>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</si>
  <si>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</si>
  <si>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</si>
  <si>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</si>
  <si>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</si>
  <si>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</si>
  <si>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</si>
  <si>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</si>
  <si>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</si>
  <si>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</si>
  <si>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</si>
  <si>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</si>
  <si>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</si>
  <si>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</si>
  <si>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</si>
  <si>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</si>
  <si>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</si>
  <si>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</si>
  <si>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</si>
  <si>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</si>
  <si>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</si>
  <si>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</si>
  <si>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</si>
  <si>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</si>
  <si>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</si>
  <si>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</si>
  <si>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</si>
  <si>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</si>
  <si>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</si>
  <si>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</si>
  <si>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</si>
  <si>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</si>
  <si>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</si>
  <si>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</si>
  <si>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</si>
  <si>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</si>
  <si>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</si>
  <si>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</si>
  <si>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</si>
  <si>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</si>
  <si>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</si>
  <si>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</si>
  <si>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</si>
  <si>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</si>
  <si>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</si>
  <si>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</si>
  <si>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</si>
  <si>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</si>
  <si>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</si>
  <si>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</si>
  <si>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</si>
  <si>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</si>
  <si>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</si>
  <si>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</si>
  <si>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</si>
  <si>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</si>
  <si>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</si>
  <si>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</si>
  <si>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</si>
  <si>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</si>
  <si>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</si>
  <si>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</si>
  <si>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</si>
  <si>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</si>
  <si>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</si>
  <si>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</si>
  <si>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</si>
  <si>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</si>
  <si>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</si>
  <si>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</si>
  <si>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</si>
  <si>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</si>
  <si>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</si>
  <si>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</si>
  <si>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</si>
  <si>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</si>
  <si>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</si>
  <si>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</si>
  <si>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</si>
  <si>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</si>
  <si>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</si>
  <si>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</si>
  <si>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</si>
  <si>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</si>
  <si>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</si>
  <si>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</si>
  <si>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</si>
  <si>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</si>
  <si>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</si>
  <si>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</si>
  <si>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</si>
  <si>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</si>
  <si>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</si>
  <si>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</si>
  <si>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</si>
  <si>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</si>
  <si>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</si>
  <si>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</si>
  <si>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</si>
  <si>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</si>
  <si>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</si>
  <si>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</si>
  <si>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</si>
  <si>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</si>
  <si>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</si>
  <si>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</si>
  <si>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</si>
  <si>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</si>
  <si>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</si>
  <si>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</si>
  <si>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</si>
  <si>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</si>
  <si>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</si>
  <si>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</si>
  <si>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</si>
  <si>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</si>
  <si>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</si>
  <si>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</si>
  <si>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</si>
  <si>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</si>
  <si>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</si>
  <si>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</si>
  <si>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</si>
  <si>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</si>
  <si>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</si>
  <si>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</si>
  <si>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</si>
  <si>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</si>
  <si>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</si>
  <si>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</si>
  <si>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</si>
  <si>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</si>
  <si>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</si>
  <si>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</si>
  <si>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</si>
  <si>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</si>
  <si>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</si>
  <si>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</si>
  <si>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</si>
  <si>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</si>
  <si>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</si>
  <si>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</si>
  <si>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</si>
  <si>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</si>
  <si>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</si>
  <si>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</si>
  <si>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</si>
  <si>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</si>
  <si>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</si>
  <si>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</si>
  <si>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</si>
  <si>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</si>
  <si>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</si>
  <si>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</si>
  <si>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</si>
  <si>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</si>
  <si>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</si>
  <si>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</si>
  <si>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</si>
  <si>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</si>
  <si>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</si>
  <si>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</si>
  <si>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</si>
  <si>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</si>
  <si>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</si>
  <si>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</si>
  <si>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</si>
  <si>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</si>
  <si>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</si>
  <si>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</si>
  <si>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</si>
  <si>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</si>
  <si>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</si>
  <si>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</si>
  <si>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</si>
  <si>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</si>
  <si>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</si>
  <si>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</si>
  <si>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</si>
  <si>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</si>
  <si>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</si>
  <si>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</si>
  <si>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</si>
  <si>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</si>
  <si>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</si>
  <si>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</si>
  <si>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</si>
  <si>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</si>
  <si>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</si>
  <si>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</si>
  <si>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</si>
  <si>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</si>
  <si>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</si>
  <si>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</si>
  <si>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</si>
  <si>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</si>
  <si>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</si>
  <si>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</si>
  <si>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</si>
  <si>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</si>
  <si>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</si>
  <si>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</si>
  <si>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</si>
  <si>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</si>
  <si>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</si>
  <si>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</si>
  <si>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</si>
  <si>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</si>
  <si>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</si>
  <si>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</si>
  <si>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</si>
  <si>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</si>
  <si>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</si>
  <si>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</si>
  <si>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</si>
  <si>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</si>
  <si>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</si>
  <si>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</si>
  <si>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</si>
  <si>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</si>
  <si>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</si>
  <si>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</si>
  <si>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</si>
  <si>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</si>
  <si>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</si>
  <si>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</si>
  <si>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</si>
  <si>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</si>
  <si>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</si>
  <si>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</si>
  <si>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</si>
  <si>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</si>
  <si>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</si>
  <si>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</si>
  <si>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</si>
  <si>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</si>
  <si>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</si>
  <si>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</si>
  <si>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</si>
  <si>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</si>
  <si>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</si>
  <si>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</si>
  <si>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</si>
  <si>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</si>
  <si>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</si>
  <si>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</si>
  <si>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</si>
  <si>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</si>
  <si>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</si>
  <si>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</si>
  <si>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</si>
  <si>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</si>
  <si>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</si>
  <si>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</si>
  <si>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</si>
  <si>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</si>
  <si>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</si>
  <si>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</si>
  <si>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</si>
  <si>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</si>
  <si>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</si>
  <si>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</si>
  <si>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</si>
  <si>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</si>
  <si>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</si>
  <si>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</si>
  <si>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</si>
  <si>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</si>
  <si>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</si>
  <si>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</si>
  <si>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</si>
  <si>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</si>
  <si>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</si>
  <si>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</si>
  <si>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</si>
  <si>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</si>
  <si>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</si>
  <si>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</si>
  <si>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</si>
  <si>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</si>
  <si>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</si>
  <si>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</si>
  <si>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</si>
  <si>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</si>
  <si>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</si>
  <si>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</si>
  <si>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</si>
  <si>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</si>
  <si>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</si>
  <si>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</si>
  <si>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</si>
  <si>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</si>
  <si>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</si>
  <si>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</si>
  <si>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</si>
  <si>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</si>
  <si>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</si>
  <si>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</si>
  <si>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</si>
  <si>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</si>
  <si>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</si>
  <si>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</si>
  <si>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</si>
  <si>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</si>
  <si>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</si>
  <si>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</si>
  <si>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</si>
  <si>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</si>
  <si>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</si>
  <si>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</si>
  <si>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</si>
  <si>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</si>
  <si>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</si>
  <si>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</si>
  <si>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</si>
  <si>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</si>
  <si>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</si>
  <si>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</si>
  <si>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</si>
  <si>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</si>
  <si>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</si>
  <si>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</si>
  <si>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</si>
  <si>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</si>
  <si>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</si>
  <si>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</si>
  <si>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</si>
  <si>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</si>
  <si>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</si>
  <si>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</si>
  <si>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</si>
  <si>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</si>
  <si>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</si>
  <si>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</si>
  <si>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</si>
  <si>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</si>
  <si>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</si>
  <si>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</si>
  <si>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</si>
  <si>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</si>
  <si>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</si>
  <si>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</si>
  <si>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</si>
  <si>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</si>
  <si>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</si>
  <si>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</si>
  <si>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</si>
  <si>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</si>
  <si>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</si>
  <si>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</si>
  <si>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</si>
  <si>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</si>
  <si>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</si>
  <si>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</si>
  <si>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</si>
  <si>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</si>
  <si>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</si>
  <si>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</si>
  <si>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</si>
  <si>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</si>
  <si>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</si>
  <si>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</si>
  <si>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</si>
  <si>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</si>
  <si>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</si>
  <si>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</si>
  <si>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</si>
  <si>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</si>
  <si>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</si>
  <si>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</si>
  <si>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</si>
  <si>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</si>
  <si>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</si>
  <si>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</si>
  <si>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</si>
  <si>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</si>
  <si>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</si>
  <si>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</si>
  <si>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</si>
  <si>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</si>
  <si>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</si>
  <si>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</si>
  <si>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</si>
  <si>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</si>
  <si>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</si>
  <si>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</si>
  <si>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</si>
  <si>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</si>
  <si>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</si>
  <si>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</si>
  <si>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</si>
  <si>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</si>
  <si>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</si>
  <si>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</si>
  <si>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</si>
  <si>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</si>
  <si>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</si>
  <si>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</si>
  <si>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</si>
  <si>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</si>
  <si>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</si>
  <si>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</si>
  <si>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</si>
  <si>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</si>
  <si>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</si>
  <si>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</si>
  <si>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</si>
  <si>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</si>
  <si>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</si>
  <si>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</si>
  <si>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</si>
  <si>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</si>
  <si>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</si>
  <si>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</si>
  <si>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</si>
  <si>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</si>
  <si>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</si>
  <si>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</si>
  <si>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</si>
  <si>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</si>
  <si>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</si>
  <si>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</si>
  <si>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</si>
  <si>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</si>
  <si>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</si>
  <si>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</si>
  <si>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</si>
  <si>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</si>
  <si>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</si>
  <si>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</si>
  <si>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</si>
  <si>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</si>
  <si>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</si>
  <si>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</si>
  <si>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</si>
  <si>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</si>
  <si>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</si>
  <si>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</si>
  <si>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</si>
  <si>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</si>
  <si>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</si>
  <si>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</si>
  <si>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</si>
  <si>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</si>
  <si>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</si>
  <si>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</si>
  <si>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</si>
  <si>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</si>
  <si>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</si>
  <si>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</si>
  <si>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</si>
  <si>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</si>
  <si>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</si>
  <si>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</si>
  <si>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</si>
  <si>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</si>
  <si>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</si>
  <si>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</si>
  <si>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</si>
  <si>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</si>
  <si>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</si>
  <si>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</si>
  <si>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</si>
  <si>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</si>
  <si>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</si>
  <si>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</si>
  <si>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</si>
  <si>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</si>
  <si>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</si>
  <si>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</si>
  <si>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</si>
  <si>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</si>
  <si>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</si>
  <si>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</si>
  <si>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</si>
  <si>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</si>
  <si>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</si>
  <si>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</si>
  <si>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</si>
  <si>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</si>
  <si>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</si>
  <si>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</si>
  <si>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</si>
  <si>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</si>
  <si>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</si>
  <si>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</si>
  <si>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</si>
  <si>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</si>
  <si>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</si>
  <si>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</si>
  <si>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</si>
  <si>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</si>
  <si>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</si>
  <si>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</si>
  <si>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</si>
  <si>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</si>
  <si>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</si>
  <si>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</si>
  <si>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</si>
  <si>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</si>
  <si>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</si>
  <si>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</si>
  <si>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</si>
  <si>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</si>
  <si>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</si>
  <si>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</si>
  <si>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</si>
  <si>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</si>
  <si>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</si>
  <si>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</si>
  <si>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</si>
  <si>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</si>
  <si>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</si>
  <si>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</si>
  <si>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</si>
  <si>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</si>
  <si>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</si>
  <si>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</si>
  <si>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</si>
  <si>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</si>
  <si>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</si>
  <si>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</si>
  <si>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</si>
  <si>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</si>
  <si>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</si>
  <si>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</si>
  <si>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</si>
  <si>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</si>
  <si>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</si>
  <si>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</si>
  <si>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</si>
  <si>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</si>
  <si>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</si>
  <si>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</si>
  <si>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</si>
  <si>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</si>
  <si>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</si>
  <si>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</si>
  <si>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</si>
  <si>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</si>
  <si>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</si>
  <si>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</si>
  <si>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</si>
  <si>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</si>
  <si>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</si>
  <si>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</si>
  <si>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</si>
  <si>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</si>
  <si>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</si>
  <si>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</si>
  <si>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</si>
  <si>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</si>
  <si>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</si>
  <si>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</si>
  <si>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</si>
  <si>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</si>
  <si>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</si>
  <si>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</si>
  <si>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</si>
  <si>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</si>
  <si>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</si>
  <si>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</si>
  <si>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</si>
  <si>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</si>
  <si>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</si>
  <si>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</si>
  <si>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</si>
  <si>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</si>
  <si>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</si>
  <si>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</si>
  <si>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</si>
  <si>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</si>
  <si>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</si>
  <si>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</si>
  <si>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</si>
  <si>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</si>
  <si>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</si>
  <si>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</si>
  <si>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</si>
  <si>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</si>
  <si>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</si>
  <si>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</si>
  <si>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</si>
  <si>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</si>
  <si>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</si>
  <si>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</si>
  <si>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</si>
  <si>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</si>
  <si>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</si>
  <si>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</si>
  <si>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</si>
  <si>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</si>
  <si>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</si>
  <si>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</si>
  <si>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</si>
  <si>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</si>
  <si>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</si>
  <si>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</si>
  <si>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</si>
  <si>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</si>
  <si>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</si>
  <si>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</si>
  <si>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</si>
  <si>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</si>
  <si>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</si>
  <si>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</si>
  <si>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</si>
  <si>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</si>
  <si>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</si>
  <si>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</si>
  <si>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</si>
  <si>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</si>
  <si>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</si>
  <si>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</si>
  <si>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</si>
  <si>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</si>
  <si>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</si>
  <si>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</si>
  <si>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</si>
  <si>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</si>
  <si>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</si>
  <si>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</si>
  <si>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</si>
  <si>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</si>
  <si>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</si>
  <si>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</si>
  <si>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</si>
  <si>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</si>
  <si>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</si>
  <si>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</si>
  <si>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</si>
  <si>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</si>
  <si>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</si>
  <si>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</si>
  <si>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</si>
  <si>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</si>
  <si>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</si>
  <si>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</si>
  <si>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</si>
  <si>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</si>
  <si>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</si>
  <si>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</si>
  <si>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</si>
  <si>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</si>
  <si>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</si>
  <si>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</si>
  <si>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</si>
  <si>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</si>
  <si>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</si>
  <si>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</si>
  <si>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</si>
  <si>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</si>
  <si>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</si>
  <si>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</si>
  <si>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</si>
  <si>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</si>
  <si>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</si>
  <si>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</si>
  <si>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</si>
  <si>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</si>
  <si>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</si>
  <si>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</si>
  <si>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</si>
  <si>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</si>
  <si>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</si>
  <si>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</si>
  <si>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</si>
  <si>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</si>
  <si>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</si>
  <si>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</si>
  <si>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</si>
  <si>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</si>
  <si>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</si>
  <si>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</si>
  <si>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</si>
  <si>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</si>
  <si>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</si>
  <si>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</si>
  <si>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</si>
  <si>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</si>
  <si>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</si>
  <si>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</si>
  <si>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</si>
  <si>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</si>
  <si>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</si>
  <si>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</si>
  <si>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</si>
  <si>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</si>
  <si>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</si>
  <si>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</si>
  <si>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</si>
  <si>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</si>
  <si>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</si>
  <si>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</si>
  <si>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</si>
  <si>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</si>
  <si>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</si>
  <si>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</si>
  <si>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</si>
  <si>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</si>
  <si>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</si>
  <si>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</si>
  <si>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</si>
  <si>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</si>
  <si>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</si>
  <si>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</si>
  <si>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</si>
  <si>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</si>
  <si>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</si>
  <si>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</si>
  <si>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</si>
  <si>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</si>
  <si>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</si>
  <si>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</si>
  <si>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</si>
  <si>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</si>
  <si>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</si>
  <si>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</si>
  <si>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</si>
  <si>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</si>
  <si>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</si>
  <si>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</si>
  <si>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</si>
  <si>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</si>
  <si>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</si>
  <si>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</si>
  <si>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</si>
  <si>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</si>
  <si>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</si>
  <si>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</si>
  <si>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</si>
  <si>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</si>
  <si>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</si>
  <si>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</si>
  <si>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</si>
  <si>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</si>
  <si>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</si>
  <si>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</si>
  <si>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</si>
  <si>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</si>
  <si>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</si>
  <si>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</si>
  <si>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</si>
  <si>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</si>
  <si>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</si>
  <si>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</si>
  <si>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</si>
  <si>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</si>
  <si>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</si>
  <si>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</si>
  <si>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</si>
  <si>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</si>
  <si>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</si>
  <si>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</si>
  <si>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</si>
  <si>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</si>
  <si>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</si>
  <si>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</si>
  <si>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</si>
  <si>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</si>
  <si>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</si>
  <si>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</si>
  <si>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</si>
  <si>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</si>
  <si>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</si>
  <si>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</si>
  <si>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</si>
  <si>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</si>
  <si>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</si>
  <si>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</si>
  <si>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</si>
  <si>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</si>
  <si>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</si>
  <si>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</si>
  <si>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</si>
  <si>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</si>
  <si>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</si>
  <si>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</si>
  <si>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</si>
  <si>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</si>
  <si>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</si>
  <si>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</si>
  <si>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</si>
  <si>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</si>
  <si>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</si>
  <si>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</si>
  <si>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</si>
  <si>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</si>
  <si>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</si>
  <si>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</si>
  <si>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</si>
  <si>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</si>
  <si>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</si>
  <si>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</si>
  <si>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</si>
  <si>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</si>
  <si>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</si>
  <si>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</si>
  <si>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</si>
  <si>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</si>
  <si>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</si>
  <si>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</si>
  <si>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</si>
  <si>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</si>
  <si>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</si>
  <si>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</si>
  <si>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</si>
  <si>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</si>
  <si>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</si>
  <si>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</si>
  <si>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</si>
  <si>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</si>
  <si>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</si>
  <si>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</si>
  <si>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</si>
  <si>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</si>
  <si>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</si>
  <si>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</si>
  <si>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</si>
  <si>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</si>
  <si>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</si>
  <si>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</si>
  <si>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</si>
  <si>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</si>
  <si>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</si>
  <si>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</si>
  <si>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</si>
  <si>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</si>
  <si>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</si>
  <si>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</si>
  <si>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</si>
  <si>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</si>
  <si>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</si>
  <si>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</si>
  <si>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</si>
  <si>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</si>
  <si>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</si>
  <si>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</si>
  <si>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</si>
  <si>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</si>
  <si>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</si>
  <si>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</si>
  <si>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</si>
  <si>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</si>
  <si>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</si>
  <si>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</si>
  <si>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</si>
  <si>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</si>
  <si>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</si>
  <si>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</si>
  <si>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</si>
  <si>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</si>
  <si>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</si>
  <si>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</si>
  <si>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</si>
  <si>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</si>
  <si>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</si>
  <si>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</si>
  <si>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</si>
  <si>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</si>
  <si>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</si>
  <si>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</si>
  <si>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</si>
  <si>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</si>
  <si>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</si>
  <si>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</si>
  <si>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</si>
  <si>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</si>
  <si>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</si>
  <si>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</si>
  <si>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</si>
  <si>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</si>
  <si>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</si>
  <si>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</si>
  <si>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</si>
  <si>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</si>
  <si>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</si>
  <si>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</si>
  <si>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</si>
  <si>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</si>
  <si>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</si>
  <si>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</si>
  <si>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</si>
  <si>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</si>
  <si>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</si>
  <si>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</si>
  <si>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</si>
  <si>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</si>
  <si>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</si>
  <si>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</si>
  <si>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</si>
  <si>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</si>
  <si>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</si>
  <si>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</si>
  <si>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</si>
  <si>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</si>
  <si>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</si>
  <si>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</si>
  <si>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</si>
  <si>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</si>
  <si>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</si>
  <si>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</si>
  <si>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</si>
  <si>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</si>
  <si>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</si>
  <si>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</si>
  <si>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</si>
  <si>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</si>
  <si>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</si>
  <si>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</si>
  <si>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</si>
  <si>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</si>
  <si>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</si>
  <si>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</si>
  <si>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</si>
  <si>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</si>
  <si>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</si>
  <si>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</si>
  <si>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</si>
  <si>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</si>
  <si>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</si>
  <si>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</si>
  <si>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</si>
  <si>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</si>
  <si>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</si>
  <si>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</si>
  <si>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</si>
  <si>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</si>
  <si>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</si>
  <si>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</si>
  <si>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</si>
  <si>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</si>
  <si>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</si>
  <si>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</si>
  <si>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</si>
  <si>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</si>
  <si>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</si>
  <si>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</si>
  <si>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</si>
  <si>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</si>
  <si>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</si>
  <si>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</si>
  <si>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</si>
  <si>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</si>
  <si>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</si>
  <si>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</si>
  <si>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</si>
  <si>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</si>
  <si>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</si>
  <si>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</si>
  <si>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</si>
  <si>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</si>
  <si>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</si>
  <si>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</si>
  <si>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</si>
  <si>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</si>
  <si>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</si>
  <si>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</si>
  <si>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</si>
  <si>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</si>
  <si>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</si>
  <si>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</si>
  <si>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</si>
  <si>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</si>
  <si>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</si>
  <si>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</si>
  <si>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</si>
  <si>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</si>
  <si>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</si>
  <si>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</si>
  <si>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</si>
  <si>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</si>
  <si>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</si>
  <si>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</si>
  <si>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</si>
  <si>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</si>
  <si>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</si>
  <si>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</si>
  <si>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</si>
  <si>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</si>
  <si>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</si>
  <si>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</si>
  <si>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</si>
  <si>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</si>
  <si>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</si>
  <si>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</si>
  <si>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</si>
  <si>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</si>
  <si>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</si>
  <si>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</si>
  <si>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</si>
  <si>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</si>
  <si>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</si>
  <si>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</si>
  <si>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</si>
  <si>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</si>
  <si>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</si>
  <si>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</si>
  <si>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</si>
  <si>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</si>
  <si>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</si>
  <si>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</si>
  <si>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</si>
  <si>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</si>
  <si>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</si>
  <si>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</si>
  <si>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</si>
  <si>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</si>
  <si>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</si>
  <si>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</si>
  <si>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</si>
  <si>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</si>
  <si>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</si>
  <si>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</si>
  <si>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</si>
  <si>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</si>
  <si>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</si>
  <si>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</si>
  <si>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</si>
  <si>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</si>
  <si>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</si>
  <si>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</si>
  <si>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</si>
  <si>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</si>
  <si>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</si>
  <si>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</si>
  <si>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</si>
  <si>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</si>
  <si>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</si>
  <si>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</si>
  <si>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</si>
  <si>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</si>
  <si>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</si>
  <si>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</si>
  <si>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</si>
  <si>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</si>
  <si>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</si>
  <si>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</si>
  <si>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</si>
  <si>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</si>
  <si>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</si>
  <si>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</si>
  <si>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</si>
  <si>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</si>
  <si>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</si>
  <si>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</si>
  <si>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</si>
  <si>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</si>
  <si>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</si>
  <si>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</si>
  <si>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</si>
  <si>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</si>
  <si>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</si>
  <si>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</si>
  <si>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</si>
  <si>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</si>
  <si>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</si>
  <si>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</si>
  <si>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</si>
  <si>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</si>
  <si>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</si>
  <si>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</si>
  <si>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</si>
  <si>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</si>
  <si>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</si>
  <si>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</si>
  <si>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</si>
  <si>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</si>
  <si>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</si>
  <si>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</si>
  <si>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</si>
  <si>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</si>
  <si>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</si>
  <si>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</si>
  <si>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</si>
  <si>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</si>
  <si>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</si>
  <si>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</si>
  <si>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</si>
  <si>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</si>
  <si>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</si>
  <si>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</si>
  <si>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</si>
  <si>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</si>
  <si>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</si>
  <si>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</si>
  <si>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</si>
  <si>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</si>
  <si>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</si>
  <si>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</si>
  <si>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</si>
  <si>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</si>
  <si>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</si>
  <si>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</si>
  <si>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</si>
  <si>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</si>
  <si>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</si>
  <si>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</si>
  <si>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</si>
  <si>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</si>
  <si>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</si>
  <si>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</si>
  <si>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</si>
  <si>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</si>
  <si>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</si>
  <si>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</si>
  <si>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</si>
  <si>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</si>
  <si>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</si>
  <si>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</si>
  <si>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</si>
  <si>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</si>
  <si>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</si>
  <si>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</si>
  <si>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</si>
  <si>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</si>
  <si>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</si>
  <si>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</si>
  <si>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</si>
  <si>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</si>
  <si>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</si>
  <si>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</si>
  <si>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</si>
  <si>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</si>
  <si>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</si>
  <si>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</si>
  <si>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</si>
  <si>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</si>
  <si>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</si>
  <si>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</si>
  <si>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</si>
  <si>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</si>
  <si>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</si>
  <si>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</si>
  <si>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</si>
  <si>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</si>
  <si>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</si>
  <si>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</si>
  <si>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</si>
  <si>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</si>
  <si>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</si>
  <si>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</si>
  <si>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</si>
  <si>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</si>
  <si>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</si>
  <si>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</si>
  <si>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</si>
  <si>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</si>
  <si>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</si>
  <si>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</si>
  <si>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</si>
  <si>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</si>
  <si>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</si>
  <si>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</si>
  <si>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</si>
  <si>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</si>
  <si>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</si>
  <si>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</si>
  <si>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</si>
  <si>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</si>
  <si>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</si>
  <si>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</si>
  <si>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</si>
  <si>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</si>
  <si>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</si>
  <si>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</si>
  <si>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</si>
  <si>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</si>
  <si>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</si>
  <si>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</si>
  <si>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</si>
  <si>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</si>
  <si>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</si>
  <si>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</si>
  <si>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</si>
  <si>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</si>
  <si>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</si>
  <si>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</si>
  <si>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</si>
  <si>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</si>
  <si>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</si>
  <si>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</si>
  <si>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</si>
  <si>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</si>
  <si>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</si>
  <si>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</si>
  <si>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</si>
  <si>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</si>
  <si>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</si>
  <si>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</si>
  <si>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</si>
  <si>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</si>
  <si>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</si>
  <si>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</si>
  <si>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</si>
  <si>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</si>
  <si>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</si>
  <si>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</si>
  <si>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</si>
  <si>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</si>
  <si>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</si>
  <si>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</si>
  <si>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</si>
  <si>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</si>
  <si>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</si>
  <si>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</si>
  <si>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</si>
  <si>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</si>
  <si>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</si>
  <si>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</si>
  <si>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</si>
  <si>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</si>
  <si>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</si>
  <si>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</si>
  <si>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</si>
  <si>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</si>
  <si>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</si>
  <si>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</si>
  <si>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</si>
  <si>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</si>
  <si>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</si>
  <si>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</si>
  <si>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</si>
  <si>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</si>
  <si>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</si>
  <si>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</si>
  <si>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</si>
  <si>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</si>
  <si>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</si>
  <si>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</si>
  <si>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</si>
  <si>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</si>
  <si>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</si>
  <si>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</si>
  <si>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</si>
  <si>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</si>
  <si>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</si>
  <si>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</si>
  <si>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</si>
  <si>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</si>
  <si>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</si>
  <si>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</si>
  <si>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</si>
  <si>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</si>
  <si>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</si>
  <si>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</si>
  <si>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</si>
  <si>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</si>
  <si>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</si>
  <si>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</si>
  <si>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</si>
  <si>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</si>
  <si>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</si>
  <si>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</si>
  <si>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</si>
  <si>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</si>
  <si>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</si>
  <si>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</si>
  <si>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</si>
  <si>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</si>
  <si>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</si>
  <si>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</si>
  <si>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</si>
  <si>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</si>
  <si>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</si>
  <si>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</si>
  <si>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</si>
  <si>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</si>
  <si>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</si>
  <si>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</si>
  <si>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</si>
  <si>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</si>
  <si>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</si>
  <si>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</si>
  <si>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</si>
  <si>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</si>
  <si>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</si>
  <si>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</si>
  <si>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</si>
  <si>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</si>
  <si>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</si>
  <si>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</si>
  <si>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</si>
  <si>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</si>
  <si>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</si>
  <si>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</si>
  <si>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</si>
  <si>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</si>
  <si>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</si>
  <si>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</si>
  <si>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</si>
  <si>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</si>
  <si>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</si>
  <si>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</si>
  <si>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</si>
  <si>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</si>
  <si>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</si>
  <si>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</si>
  <si>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</si>
  <si>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</si>
  <si>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</si>
  <si>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</si>
  <si>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</si>
  <si>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</si>
  <si>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</si>
  <si>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</si>
  <si>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</si>
  <si>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</si>
  <si>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</si>
  <si>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</si>
  <si>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</si>
  <si>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</si>
  <si>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</si>
  <si>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</si>
  <si>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</si>
  <si>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</si>
  <si>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</si>
  <si>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</si>
  <si>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</si>
  <si>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</si>
  <si>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</si>
  <si>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</si>
  <si>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</si>
  <si>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</si>
  <si>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</si>
  <si>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</si>
  <si>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</si>
  <si>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</si>
  <si>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</si>
  <si>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</si>
  <si>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</si>
  <si>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</si>
  <si>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</si>
  <si>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</si>
  <si>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</si>
  <si>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</si>
  <si>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</si>
  <si>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</si>
  <si>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</si>
  <si>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</si>
  <si>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</si>
  <si>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</si>
  <si>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</si>
  <si>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</si>
  <si>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</si>
  <si>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</si>
  <si>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</si>
  <si>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</si>
  <si>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</si>
  <si>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</si>
  <si>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</si>
  <si>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</si>
  <si>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</si>
  <si>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</si>
  <si>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</si>
  <si>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</si>
  <si>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</si>
  <si>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</si>
  <si>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</si>
  <si>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</si>
  <si>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</si>
  <si>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</si>
  <si>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</si>
  <si>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</si>
  <si>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</si>
  <si>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</si>
  <si>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</si>
  <si>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</si>
  <si>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</si>
  <si>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</si>
  <si>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</si>
  <si>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</si>
  <si>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</si>
  <si>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</si>
  <si>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</si>
  <si>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</si>
  <si>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</si>
  <si>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</si>
  <si>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</si>
  <si>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</si>
  <si>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</si>
  <si>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</si>
  <si>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</si>
  <si>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</si>
  <si>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</si>
  <si>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</si>
  <si>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</si>
  <si>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</si>
  <si>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</si>
  <si>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</si>
  <si>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</si>
  <si>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</si>
  <si>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</si>
  <si>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</si>
  <si>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</si>
  <si>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</si>
  <si>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</si>
  <si>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</si>
  <si>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</si>
  <si>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</si>
  <si>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</si>
  <si>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</si>
  <si>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</si>
  <si>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</si>
  <si>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</si>
  <si>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</si>
  <si>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</si>
  <si>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</si>
  <si>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</si>
  <si>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</si>
  <si>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</si>
  <si>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</si>
  <si>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</si>
  <si>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</si>
  <si>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</si>
  <si>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</si>
  <si>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</si>
  <si>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</si>
  <si>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</si>
  <si>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</si>
  <si>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</si>
  <si>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</si>
  <si>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</si>
  <si>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</si>
  <si>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</si>
  <si>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</si>
  <si>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</si>
  <si>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</si>
  <si>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</si>
  <si>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</si>
  <si>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</si>
  <si>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</si>
  <si>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</si>
  <si>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</si>
  <si>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</si>
  <si>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</si>
  <si>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</si>
  <si>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</si>
  <si>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</si>
  <si>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</si>
  <si>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</si>
  <si>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</si>
  <si>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</si>
  <si>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</si>
  <si>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</si>
  <si>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</si>
  <si>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</si>
  <si>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</si>
  <si>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</si>
  <si>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</si>
  <si>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</si>
  <si>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</si>
  <si>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</si>
  <si>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</si>
  <si>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</si>
  <si>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</si>
  <si>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</si>
  <si>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</si>
  <si>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</si>
  <si>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</si>
  <si>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</si>
  <si>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</si>
  <si>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</si>
  <si>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</si>
  <si>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</si>
  <si>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</si>
  <si>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</si>
  <si>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</si>
  <si>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</si>
  <si>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</si>
  <si>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</si>
  <si>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</si>
  <si>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</si>
  <si>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</si>
  <si>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</si>
  <si>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</si>
  <si>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</si>
  <si>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</si>
  <si>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</si>
  <si>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</si>
  <si>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</si>
  <si>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</si>
  <si>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</si>
  <si>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</si>
  <si>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</si>
  <si>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</si>
  <si>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</si>
  <si>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</si>
  <si>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</si>
  <si>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</si>
  <si>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</si>
  <si>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</si>
  <si>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</si>
  <si>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</si>
  <si>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</si>
  <si>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</si>
  <si>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</si>
  <si>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</si>
  <si>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</si>
  <si>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</si>
  <si>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</si>
  <si>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</si>
  <si>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</si>
  <si>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</si>
  <si>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</si>
  <si>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</si>
  <si>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</si>
  <si>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</si>
  <si>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</si>
  <si>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</si>
  <si>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</si>
  <si>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</si>
  <si>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</si>
  <si>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</si>
  <si>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</si>
  <si>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</si>
  <si>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</si>
  <si>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</si>
  <si>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</si>
  <si>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</si>
  <si>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</si>
  <si>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</si>
  <si>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</si>
  <si>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</si>
  <si>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</si>
  <si>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</si>
  <si>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</si>
  <si>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</si>
  <si>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</si>
  <si>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</si>
  <si>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</si>
  <si>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</si>
  <si>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</si>
  <si>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</si>
  <si>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</si>
  <si>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</si>
  <si>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</si>
  <si>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</si>
  <si>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</si>
  <si>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</si>
  <si>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</si>
  <si>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</si>
  <si>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</si>
  <si>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</si>
  <si>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</si>
  <si>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</si>
  <si>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</si>
  <si>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</si>
  <si>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</si>
  <si>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</si>
  <si>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</si>
  <si>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</si>
  <si>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</si>
  <si>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</si>
  <si>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</si>
  <si>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</si>
  <si>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</si>
  <si>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</si>
  <si>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</si>
  <si>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</si>
  <si>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</si>
  <si>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</si>
  <si>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</si>
  <si>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</si>
  <si>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</si>
  <si>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</si>
  <si>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</si>
  <si>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</si>
  <si>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</si>
  <si>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</si>
  <si>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</si>
  <si>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</si>
  <si>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</si>
  <si>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</si>
  <si>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</si>
  <si>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</si>
  <si>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</si>
  <si>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</si>
  <si>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</si>
  <si>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</si>
  <si>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</si>
  <si>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</si>
  <si>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</si>
  <si>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</si>
  <si>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</si>
  <si>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</si>
  <si>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</si>
  <si>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</si>
  <si>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</si>
  <si>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</si>
  <si>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</si>
  <si>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</si>
  <si>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</si>
  <si>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</si>
  <si>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</si>
  <si>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</si>
  <si>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</si>
  <si>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</si>
  <si>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</si>
  <si>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</si>
  <si>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</si>
  <si>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</si>
  <si>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</si>
  <si>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</si>
  <si>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</si>
  <si>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</si>
  <si>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</si>
  <si>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</si>
  <si>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</si>
  <si>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</si>
  <si>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</si>
  <si>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</si>
  <si>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</si>
  <si>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</si>
  <si>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</si>
  <si>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</si>
  <si>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</si>
  <si>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</si>
  <si>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</si>
  <si>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</si>
  <si>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</si>
  <si>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</si>
  <si>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</si>
  <si>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</si>
  <si>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</si>
  <si>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</si>
  <si>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</si>
  <si>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</si>
  <si>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</si>
  <si>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</si>
  <si>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</si>
  <si>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</si>
  <si>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</si>
  <si>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</si>
  <si>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</si>
  <si>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</si>
  <si>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</si>
  <si>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</si>
  <si>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</si>
  <si>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</si>
  <si>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</si>
  <si>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</si>
  <si>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</si>
  <si>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</si>
  <si>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</si>
  <si>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</si>
  <si>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</si>
  <si>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</si>
  <si>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</si>
  <si>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</si>
  <si>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</si>
  <si>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</si>
  <si>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</si>
  <si>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</si>
  <si>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</si>
  <si>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</si>
  <si>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</si>
  <si>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</si>
  <si>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</si>
  <si>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</si>
  <si>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</si>
  <si>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</si>
  <si>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</si>
  <si>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</si>
  <si>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</si>
  <si>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</si>
  <si>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</si>
  <si>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</si>
  <si>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</si>
  <si>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</si>
  <si>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</si>
  <si>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</si>
  <si>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</si>
  <si>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</si>
  <si>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</si>
  <si>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</si>
  <si>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</si>
  <si>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</si>
  <si>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</si>
  <si>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</si>
  <si>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</si>
  <si>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</si>
  <si>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</si>
  <si>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</si>
  <si>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</si>
  <si>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</si>
  <si>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</si>
  <si>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</si>
  <si>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</si>
  <si>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</si>
  <si>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</si>
  <si>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</si>
  <si>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</si>
  <si>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</si>
  <si>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</si>
  <si>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</si>
  <si>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</si>
  <si>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</si>
  <si>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</si>
  <si>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</si>
  <si>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</si>
  <si>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</si>
  <si>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</si>
  <si>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</si>
  <si>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</si>
  <si>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</si>
  <si>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</si>
  <si>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</si>
  <si>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</si>
  <si>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</si>
  <si>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</si>
  <si>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</si>
  <si>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</si>
  <si>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</si>
  <si>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</si>
  <si>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</si>
  <si>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</si>
  <si>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</si>
  <si>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</si>
  <si>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</si>
  <si>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</si>
  <si>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</si>
  <si>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</si>
  <si>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</si>
  <si>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</si>
  <si>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</si>
  <si>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</si>
  <si>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</si>
  <si>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</si>
  <si>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</si>
  <si>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</si>
  <si>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</si>
  <si>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</si>
  <si>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</si>
  <si>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</si>
  <si>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</si>
  <si>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</si>
  <si>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</si>
  <si>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</si>
  <si>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</si>
  <si>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</si>
  <si>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</si>
  <si>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</si>
  <si>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</si>
  <si>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</si>
  <si>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</si>
  <si>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</si>
  <si>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</si>
  <si>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</si>
  <si>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</si>
  <si>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</si>
  <si>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</si>
  <si>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</si>
  <si>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</si>
  <si>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</si>
  <si>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</si>
  <si>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</si>
  <si>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</si>
  <si>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</si>
  <si>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</si>
  <si>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</si>
  <si>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</si>
  <si>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</si>
  <si>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</si>
  <si>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</si>
  <si>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</si>
  <si>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</si>
  <si>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</si>
  <si>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</si>
  <si>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</si>
  <si>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</si>
  <si>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</si>
  <si>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</si>
  <si>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</si>
  <si>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</si>
  <si>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</si>
  <si>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</si>
  <si>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</si>
  <si>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</si>
  <si>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</si>
  <si>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</si>
  <si>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</si>
  <si>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</si>
  <si>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</si>
  <si>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</si>
  <si>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</si>
  <si>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</si>
  <si>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</si>
  <si>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</si>
  <si>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</si>
  <si>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</si>
  <si>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</si>
  <si>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</si>
  <si>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</si>
  <si>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</si>
  <si>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</si>
  <si>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</si>
  <si>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</si>
  <si>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</si>
  <si>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</si>
  <si>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</si>
  <si>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</si>
  <si>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</si>
  <si>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</si>
  <si>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</si>
  <si>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</si>
  <si>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</si>
  <si>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</si>
  <si>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</si>
  <si>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</si>
  <si>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</si>
  <si>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</si>
  <si>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</si>
  <si>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</si>
  <si>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</si>
  <si>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</si>
  <si>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</si>
  <si>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</si>
  <si>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</si>
  <si>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</si>
  <si>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</si>
  <si>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</si>
  <si>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</si>
  <si>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</si>
  <si>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</si>
  <si>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</si>
  <si>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</si>
  <si>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</si>
  <si>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</si>
  <si>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</si>
  <si>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</si>
  <si>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</si>
  <si>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</si>
  <si>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</si>
  <si>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</si>
  <si>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</si>
  <si>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</si>
  <si>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</si>
  <si>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</si>
  <si>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</si>
  <si>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</si>
  <si>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</si>
  <si>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</si>
  <si>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</si>
  <si>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</si>
  <si>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</si>
  <si>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</si>
  <si>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</si>
  <si>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</si>
  <si>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</si>
  <si>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</si>
  <si>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</si>
  <si>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</si>
  <si>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</si>
  <si>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</si>
  <si>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</si>
  <si>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</si>
  <si>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</si>
  <si>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</si>
  <si>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</si>
  <si>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</si>
  <si>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</si>
  <si>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</si>
  <si>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</si>
  <si>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</si>
  <si>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</si>
  <si>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</si>
  <si>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</si>
  <si>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</si>
  <si>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</si>
  <si>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</si>
  <si>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</si>
  <si>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</si>
  <si>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</si>
  <si>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</si>
  <si>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</si>
  <si>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</si>
  <si>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</si>
  <si>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</si>
  <si>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</si>
  <si>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</si>
  <si>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</si>
  <si>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</si>
  <si>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</si>
  <si>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</si>
  <si>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</si>
  <si>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</si>
  <si>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</si>
  <si>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</si>
  <si>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</si>
  <si>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</si>
  <si>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</si>
  <si>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</si>
  <si>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</si>
  <si>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</si>
  <si>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</si>
  <si>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</si>
  <si>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</si>
  <si>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</si>
  <si>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</si>
  <si>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</si>
  <si>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</si>
  <si>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</si>
  <si>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</si>
  <si>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</si>
  <si>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</si>
  <si>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</si>
  <si>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</si>
  <si>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</si>
  <si>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</si>
  <si>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</si>
  <si>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</si>
  <si>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</si>
  <si>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</si>
  <si>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</si>
  <si>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</si>
  <si>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</si>
  <si>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</si>
  <si>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</si>
  <si>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</si>
  <si>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</si>
  <si>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</si>
  <si>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</si>
  <si>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</si>
  <si>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</si>
  <si>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</si>
  <si>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</si>
  <si>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</si>
  <si>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</si>
  <si>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</si>
  <si>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</si>
  <si>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</si>
  <si>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</si>
  <si>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</si>
  <si>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</si>
  <si>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</si>
  <si>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</si>
  <si>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</si>
  <si>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</si>
  <si>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</si>
  <si>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</si>
  <si>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</si>
  <si>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</si>
  <si>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</si>
  <si>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</si>
  <si>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</si>
  <si>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</si>
  <si>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</si>
  <si>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</si>
  <si>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</si>
  <si>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</si>
  <si>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</si>
  <si>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</si>
  <si>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</si>
  <si>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</si>
  <si>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</si>
  <si>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</si>
  <si>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</si>
  <si>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</si>
  <si>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</si>
  <si>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</si>
  <si>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</si>
  <si>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</si>
  <si>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</si>
  <si>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</si>
  <si>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</si>
  <si>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</si>
  <si>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</si>
  <si>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</si>
  <si>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</si>
  <si>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</si>
  <si>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</si>
  <si>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</si>
  <si>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</si>
  <si>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</si>
  <si>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</si>
  <si>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</si>
  <si>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</si>
  <si>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</si>
  <si>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</si>
  <si>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</si>
  <si>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</si>
  <si>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</si>
  <si>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</si>
  <si>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</si>
  <si>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</si>
  <si>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</si>
  <si>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</si>
  <si>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</si>
  <si>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</si>
  <si>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</si>
  <si>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</si>
  <si>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</si>
  <si>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</si>
  <si>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</si>
  <si>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</si>
  <si>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</si>
  <si>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</si>
  <si>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</si>
  <si>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</si>
  <si>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</si>
  <si>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</si>
  <si>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</si>
  <si>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</si>
  <si>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</si>
  <si>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</si>
  <si>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</si>
  <si>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</si>
  <si>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</si>
  <si>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</si>
  <si>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</si>
  <si>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</si>
  <si>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</si>
  <si>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</si>
  <si>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</si>
  <si>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</si>
  <si>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</si>
  <si>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</si>
  <si>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</si>
  <si>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</si>
  <si>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</si>
  <si>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</si>
  <si>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</si>
  <si>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</si>
  <si>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</si>
  <si>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</si>
  <si>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</si>
  <si>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</si>
  <si>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</si>
  <si>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</si>
  <si>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</si>
  <si>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</si>
  <si>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</si>
  <si>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</si>
  <si>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</si>
  <si>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</si>
  <si>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</si>
  <si>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</si>
  <si>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</si>
  <si>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</si>
  <si>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</si>
  <si>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</si>
  <si>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</si>
  <si>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</si>
  <si>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</si>
  <si>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</si>
  <si>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</si>
  <si>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</si>
  <si>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</si>
  <si>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</si>
  <si>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</si>
  <si>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</si>
  <si>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</si>
  <si>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</si>
  <si>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</si>
  <si>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</si>
  <si>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</si>
  <si>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</si>
  <si>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</si>
  <si>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</si>
  <si>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</si>
  <si>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</si>
  <si>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</si>
  <si>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</si>
  <si>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</si>
  <si>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</si>
  <si>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</si>
  <si>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</si>
  <si>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</si>
  <si>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</si>
  <si>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</si>
  <si>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</si>
  <si>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</si>
  <si>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</si>
  <si>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</si>
  <si>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</si>
  <si>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</si>
  <si>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</si>
  <si>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</si>
  <si>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</si>
  <si>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</si>
  <si>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</si>
  <si>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</si>
  <si>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</si>
  <si>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</si>
  <si>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</si>
  <si>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</si>
  <si>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</si>
  <si>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</si>
  <si>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</si>
  <si>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</si>
  <si>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</si>
  <si>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</si>
  <si>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</si>
  <si>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</si>
  <si>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</si>
  <si>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</si>
  <si>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</si>
  <si>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</si>
  <si>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</si>
  <si>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</si>
  <si>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</si>
  <si>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</si>
  <si>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</si>
  <si>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</si>
  <si>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</si>
  <si>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</si>
  <si>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</si>
  <si>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</si>
  <si>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</si>
  <si>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</si>
  <si>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</si>
  <si>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</si>
  <si>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</si>
  <si>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</si>
  <si>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</si>
  <si>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</si>
  <si>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</si>
  <si>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</si>
  <si>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</si>
  <si>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</si>
  <si>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</si>
  <si>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</si>
  <si>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</si>
  <si>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</si>
  <si>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</si>
  <si>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</si>
  <si>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</si>
  <si>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</si>
  <si>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</si>
  <si>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</si>
  <si>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</si>
  <si>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</si>
  <si>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</si>
  <si>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</si>
  <si>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</si>
  <si>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</si>
  <si>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</si>
  <si>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</si>
  <si>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</si>
  <si>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</si>
  <si>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</si>
  <si>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</si>
  <si>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</si>
  <si>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</si>
  <si>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</si>
  <si>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</si>
  <si>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</si>
  <si>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</si>
  <si>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</si>
  <si>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</si>
  <si>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</si>
  <si>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</si>
  <si>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</si>
  <si>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</si>
  <si>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</si>
  <si>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</si>
  <si>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</si>
  <si>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</si>
  <si>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</si>
  <si>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</si>
  <si>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</si>
  <si>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</si>
  <si>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</si>
  <si>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</si>
  <si>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</si>
  <si>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</si>
  <si>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</si>
  <si>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</si>
  <si>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</si>
  <si>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</si>
  <si>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</si>
  <si>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</si>
  <si>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</si>
  <si>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</si>
  <si>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</si>
  <si>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</si>
  <si>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</si>
  <si>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</si>
  <si>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</si>
  <si>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</si>
  <si>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</si>
  <si>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</si>
  <si>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</si>
  <si>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</si>
  <si>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</si>
  <si>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</si>
  <si>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</si>
  <si>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</si>
  <si>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</si>
  <si>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</si>
  <si>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</si>
  <si>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</si>
  <si>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</si>
  <si>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</si>
  <si>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</si>
  <si>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</si>
  <si>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</si>
  <si>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</si>
  <si>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</si>
  <si>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</si>
  <si>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</si>
  <si>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</si>
  <si>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</si>
  <si>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</si>
  <si>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</si>
  <si>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</si>
  <si>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</si>
  <si>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</si>
  <si>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</si>
  <si>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</si>
  <si>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</si>
  <si>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</si>
  <si>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</si>
  <si>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</si>
  <si>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</si>
  <si>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</si>
  <si>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</si>
  <si>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</si>
  <si>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</si>
  <si>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</si>
  <si>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</si>
  <si>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</si>
  <si>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</si>
  <si>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</si>
  <si>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</si>
  <si>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</si>
  <si>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</si>
  <si>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</si>
  <si>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</si>
  <si>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</si>
  <si>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</si>
  <si>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</si>
  <si>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</si>
  <si>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</si>
  <si>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</si>
  <si>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</si>
  <si>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</si>
  <si>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</si>
  <si>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</si>
  <si>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</si>
  <si>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</si>
  <si>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</si>
  <si>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</si>
  <si>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</si>
  <si>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</si>
  <si>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</si>
  <si>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</si>
  <si>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</si>
  <si>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</si>
  <si>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</si>
  <si>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</si>
  <si>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</si>
  <si>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</si>
  <si>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</si>
  <si>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</si>
  <si>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</si>
  <si>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</si>
  <si>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</si>
  <si>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</si>
  <si>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</si>
  <si>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</si>
  <si>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</si>
  <si>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</si>
  <si>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</si>
  <si>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</si>
  <si>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</si>
  <si>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</si>
  <si>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</si>
  <si>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</si>
  <si>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</si>
  <si>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</si>
  <si>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</si>
  <si>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</si>
  <si>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</si>
  <si>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</si>
  <si>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</si>
  <si>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</si>
  <si>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</si>
  <si>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</si>
  <si>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</si>
  <si>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</si>
  <si>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</si>
  <si>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</si>
  <si>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</si>
  <si>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</si>
  <si>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</si>
  <si>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</si>
  <si>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</si>
  <si>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</si>
  <si>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</si>
  <si>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</si>
  <si>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</si>
  <si>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</si>
  <si>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</si>
  <si>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</si>
  <si>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</si>
  <si>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</si>
  <si>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</si>
  <si>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</si>
  <si>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</si>
  <si>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</si>
  <si>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</si>
  <si>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</si>
  <si>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</si>
  <si>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</si>
  <si>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</si>
  <si>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</si>
  <si>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</si>
  <si>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</si>
  <si>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</si>
  <si>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</si>
  <si>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</si>
  <si>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</si>
  <si>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</si>
  <si>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</si>
  <si>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</si>
  <si>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</si>
  <si>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</si>
  <si>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</si>
  <si>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</si>
  <si>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</si>
  <si>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</si>
  <si>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</si>
  <si>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</si>
  <si>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</si>
  <si>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</si>
  <si>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</si>
  <si>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</si>
  <si>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</si>
  <si>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</si>
  <si>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</si>
  <si>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</si>
  <si>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</si>
  <si>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</si>
  <si>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</si>
  <si>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</si>
  <si>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</si>
  <si>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</si>
  <si>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</si>
  <si>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</si>
  <si>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</si>
  <si>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</si>
  <si>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</si>
  <si>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</si>
  <si>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</si>
  <si>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</si>
  <si>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</si>
  <si>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</si>
  <si>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</si>
  <si>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</si>
  <si>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</si>
  <si>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</si>
  <si>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</si>
  <si>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</si>
  <si>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</si>
  <si>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</si>
  <si>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</si>
  <si>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</si>
  <si>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</si>
  <si>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</si>
  <si>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</si>
  <si>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</si>
  <si>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</si>
  <si>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</si>
  <si>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</si>
  <si>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</si>
  <si>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</si>
  <si>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</si>
  <si>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</si>
  <si>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</si>
  <si>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</si>
  <si>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</si>
  <si>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</si>
  <si>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</si>
  <si>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</si>
  <si>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</si>
  <si>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</si>
  <si>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</si>
  <si>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</si>
  <si>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</si>
  <si>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</si>
  <si>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</si>
  <si>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</si>
  <si>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</si>
  <si>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</si>
  <si>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</si>
  <si>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</si>
  <si>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</si>
  <si>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</si>
  <si>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</si>
  <si>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</si>
  <si>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</si>
  <si>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</si>
  <si>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</si>
  <si>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</si>
  <si>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</si>
  <si>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</si>
  <si>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</si>
  <si>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</si>
  <si>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</si>
  <si>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</si>
  <si>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</si>
  <si>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</si>
  <si>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</si>
  <si>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</si>
  <si>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</si>
  <si>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</si>
  <si>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</si>
  <si>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</si>
  <si>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</si>
  <si>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</si>
  <si>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</si>
  <si>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</si>
  <si>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</si>
  <si>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</si>
  <si>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</si>
  <si>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</si>
  <si>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</si>
  <si>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</si>
  <si>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</si>
  <si>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</si>
  <si>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</si>
  <si>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</si>
  <si>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</si>
  <si>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</si>
  <si>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</si>
  <si>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</si>
  <si>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</si>
  <si>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</si>
  <si>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</si>
  <si>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</si>
  <si>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</si>
  <si>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</si>
  <si>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</si>
  <si>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</si>
  <si>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</si>
  <si>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</si>
  <si>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</si>
  <si>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</si>
  <si>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</si>
  <si>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</si>
  <si>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</si>
  <si>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</si>
  <si>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</si>
  <si>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</si>
  <si>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</si>
  <si>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</si>
  <si>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</si>
  <si>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</si>
  <si>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</si>
  <si>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</si>
  <si>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</si>
  <si>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</si>
  <si>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</si>
  <si>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</si>
  <si>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</si>
  <si>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</si>
  <si>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</si>
  <si>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</si>
  <si>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</si>
  <si>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</si>
  <si>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</si>
  <si>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</si>
  <si>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</si>
  <si>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</si>
  <si>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</si>
  <si>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</si>
  <si>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</si>
  <si>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</si>
  <si>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</si>
  <si>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</si>
  <si>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</si>
  <si>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</si>
  <si>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</si>
  <si>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</si>
  <si>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</si>
  <si>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</si>
  <si>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</si>
  <si>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</si>
  <si>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</si>
  <si>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</si>
  <si>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</si>
  <si>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</si>
  <si>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</si>
  <si>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</si>
  <si>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</si>
  <si>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</si>
  <si>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</si>
  <si>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</si>
  <si>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</si>
  <si>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</si>
  <si>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</si>
  <si>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</si>
  <si>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</si>
  <si>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</si>
  <si>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</si>
  <si>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</si>
  <si>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</si>
  <si>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</si>
  <si>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</si>
  <si>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</si>
  <si>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</si>
  <si>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</si>
  <si>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</si>
  <si>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</si>
  <si>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</si>
  <si>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</si>
  <si>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</si>
  <si>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</si>
  <si>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</si>
  <si>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</si>
  <si>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</si>
  <si>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</si>
  <si>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</si>
  <si>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</si>
  <si>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</si>
  <si>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</si>
  <si>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</si>
  <si>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</si>
  <si>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</si>
  <si>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</si>
  <si>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</si>
  <si>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</si>
  <si>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</si>
  <si>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</si>
  <si>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</si>
  <si>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</si>
  <si>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</si>
  <si>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</si>
  <si>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</si>
  <si>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</si>
  <si>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</si>
  <si>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</si>
  <si>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</si>
  <si>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</si>
  <si>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</si>
  <si>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</si>
  <si>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</si>
  <si>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</si>
  <si>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</si>
  <si>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</si>
  <si>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</si>
  <si>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</si>
  <si>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</si>
  <si>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</si>
  <si>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</si>
  <si>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</si>
  <si>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</si>
  <si>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</si>
  <si>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</si>
  <si>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</si>
  <si>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</si>
  <si>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</si>
  <si>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</si>
  <si>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</si>
  <si>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</si>
  <si>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</si>
  <si>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</si>
  <si>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</si>
  <si>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</si>
  <si>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</si>
  <si>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</si>
  <si>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</si>
  <si>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</si>
  <si>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</si>
  <si>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</si>
  <si>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</si>
  <si>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</si>
  <si>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</si>
  <si>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</si>
  <si>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</si>
  <si>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</si>
  <si>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</si>
  <si>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</si>
  <si>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</si>
  <si>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</si>
  <si>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</si>
  <si>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</si>
  <si>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</si>
  <si>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</si>
  <si>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</si>
  <si>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</si>
  <si>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</si>
  <si>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</si>
  <si>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</si>
  <si>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</si>
  <si>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</si>
  <si>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</si>
  <si>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</si>
  <si>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</si>
  <si>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</si>
  <si>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</si>
  <si>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</si>
  <si>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</si>
  <si>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</si>
  <si>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</si>
  <si>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</si>
  <si>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</si>
  <si>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</si>
  <si>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</si>
  <si>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</si>
  <si>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</si>
  <si>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</si>
  <si>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</si>
  <si>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</si>
  <si>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</si>
  <si>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</si>
  <si>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</si>
  <si>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</si>
  <si>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</si>
  <si>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</si>
  <si>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</si>
  <si>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</si>
  <si>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</si>
  <si>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</si>
  <si>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</si>
  <si>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</si>
  <si>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</si>
  <si>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</si>
  <si>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</si>
  <si>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</si>
  <si>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</si>
  <si>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</si>
  <si>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</si>
  <si>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</si>
  <si>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</si>
  <si>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</si>
  <si>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</si>
  <si>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</si>
  <si>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</si>
  <si>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</si>
  <si>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</si>
  <si>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</si>
  <si>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</si>
  <si>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</si>
  <si>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</si>
  <si>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</si>
  <si>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</si>
  <si>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</si>
  <si>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</si>
  <si>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</si>
  <si>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</si>
  <si>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</si>
  <si>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</si>
  <si>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</si>
  <si>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</si>
  <si>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</si>
  <si>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</si>
  <si>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</si>
  <si>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</si>
  <si>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</si>
  <si>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</si>
  <si>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</si>
  <si>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</si>
  <si>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</si>
  <si>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</si>
  <si>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</si>
  <si>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</si>
  <si>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</si>
  <si>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</si>
  <si>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</si>
  <si>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</si>
  <si>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</si>
  <si>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</si>
  <si>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</si>
  <si>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</si>
  <si>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</si>
  <si>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</si>
  <si>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</si>
  <si>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</si>
  <si>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</si>
  <si>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</si>
  <si>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</si>
  <si>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</si>
  <si>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</si>
  <si>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</si>
  <si>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</si>
  <si>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</si>
  <si>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</si>
  <si>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</si>
  <si>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</si>
  <si>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</si>
  <si>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</si>
  <si>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</si>
  <si>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</si>
  <si>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</si>
  <si>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</si>
  <si>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</si>
  <si>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</si>
  <si>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</si>
  <si>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</si>
  <si>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</si>
  <si>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</si>
  <si>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</si>
  <si>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</si>
  <si>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</si>
  <si>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</si>
  <si>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</si>
  <si>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</si>
  <si>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</si>
  <si>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</si>
  <si>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</si>
  <si>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</si>
  <si>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</si>
  <si>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</si>
  <si>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</si>
  <si>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</si>
  <si>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</si>
  <si>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</si>
  <si>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</si>
  <si>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</si>
  <si>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</si>
  <si>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</si>
  <si>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</si>
  <si>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</si>
  <si>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</si>
  <si>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</si>
  <si>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</si>
  <si>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</si>
  <si>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</si>
  <si>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</si>
  <si>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</si>
  <si>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</si>
  <si>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</si>
  <si>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</si>
  <si>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</si>
  <si>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</si>
  <si>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</si>
  <si>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</si>
  <si>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</si>
  <si>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</si>
  <si>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</si>
  <si>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</si>
  <si>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</si>
  <si>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</si>
  <si>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</si>
  <si>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</si>
  <si>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</si>
  <si>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</si>
  <si>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</si>
  <si>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</si>
  <si>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</si>
  <si>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</si>
  <si>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</si>
  <si>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</si>
  <si>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</si>
  <si>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</si>
  <si>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</si>
  <si>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</si>
  <si>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</si>
  <si>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</si>
  <si>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</si>
  <si>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</si>
  <si>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</si>
  <si>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</si>
  <si>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</si>
  <si>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</si>
  <si>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</si>
  <si>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</si>
  <si>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</si>
  <si>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</si>
  <si>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</si>
  <si>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</si>
  <si>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</si>
  <si>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</si>
  <si>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</si>
  <si>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</si>
  <si>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</si>
  <si>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</si>
  <si>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</si>
  <si>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</si>
  <si>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</si>
  <si>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</si>
  <si>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</si>
  <si>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</si>
  <si>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</si>
  <si>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</si>
  <si>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</si>
  <si>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</si>
  <si>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</si>
  <si>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</si>
  <si>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</si>
  <si>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</si>
  <si>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</si>
  <si>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</si>
  <si>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</si>
  <si>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</si>
  <si>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</si>
  <si>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</si>
  <si>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</si>
  <si>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</si>
  <si>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</si>
  <si>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</si>
  <si>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</si>
  <si>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</si>
  <si>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</si>
  <si>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</si>
  <si>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</si>
  <si>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</si>
  <si>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</si>
  <si>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</si>
  <si>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</si>
  <si>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</si>
  <si>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</si>
  <si>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</si>
  <si>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</si>
  <si>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</si>
  <si>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</si>
  <si>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</si>
  <si>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</si>
  <si>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</si>
  <si>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</si>
  <si>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</si>
  <si>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</si>
  <si>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</si>
  <si>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</si>
  <si>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</si>
  <si>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</si>
  <si>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</si>
  <si>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</si>
  <si>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</si>
  <si>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</si>
  <si>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</si>
  <si>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</si>
  <si>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</si>
  <si>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</si>
  <si>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</si>
  <si>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</si>
  <si>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</si>
  <si>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</si>
  <si>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</si>
  <si>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</si>
  <si>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</si>
  <si>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</si>
  <si>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</si>
  <si>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</si>
  <si>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</si>
  <si>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</si>
  <si>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</si>
  <si>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</si>
  <si>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</si>
  <si>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</si>
  <si>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</si>
  <si>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</si>
  <si>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</si>
  <si>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</si>
  <si>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</si>
  <si>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</si>
  <si>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</si>
  <si>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</si>
  <si>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</si>
  <si>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</si>
  <si>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</si>
  <si>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</si>
  <si>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</si>
  <si>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</si>
  <si>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</si>
  <si>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</si>
  <si>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</si>
  <si>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</si>
  <si>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</si>
  <si>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</si>
  <si>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</si>
  <si>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</si>
  <si>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</si>
  <si>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</si>
  <si>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</si>
  <si>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</si>
  <si>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</si>
  <si>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</si>
  <si>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</si>
  <si>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</si>
  <si>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</si>
  <si>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</si>
  <si>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</si>
  <si>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</si>
  <si>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</si>
  <si>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</si>
  <si>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</si>
  <si>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</si>
  <si>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</si>
  <si>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</si>
  <si>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</si>
  <si>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</si>
  <si>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</si>
  <si>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</si>
  <si>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</si>
  <si>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</si>
  <si>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</si>
  <si>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</si>
  <si>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</si>
  <si>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</si>
  <si>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</si>
  <si>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</si>
  <si>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</si>
  <si>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</si>
  <si>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</si>
  <si>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</si>
  <si>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</si>
  <si>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</si>
  <si>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</si>
  <si>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</si>
  <si>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</si>
  <si>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</si>
  <si>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</si>
  <si>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</si>
  <si>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</si>
  <si>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</si>
  <si>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</si>
  <si>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</si>
  <si>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</si>
  <si>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</si>
  <si>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</si>
  <si>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</si>
  <si>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</si>
  <si>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</si>
  <si>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</si>
  <si>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</si>
  <si>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</si>
  <si>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</si>
  <si>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</si>
  <si>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</si>
  <si>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</si>
  <si>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</si>
  <si>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</si>
  <si>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</si>
  <si>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</si>
  <si>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</si>
  <si>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</si>
  <si>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</si>
  <si>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</si>
  <si>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</si>
  <si>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</si>
  <si>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</si>
  <si>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</si>
  <si>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</si>
  <si>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</si>
  <si>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</si>
  <si>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</si>
  <si>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</si>
  <si>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</si>
  <si>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</si>
  <si>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</si>
  <si>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</si>
  <si>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</si>
  <si>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</si>
  <si>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</si>
  <si>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</si>
  <si>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</si>
  <si>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</si>
  <si>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</si>
  <si>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</si>
  <si>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</si>
  <si>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</si>
  <si>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</si>
  <si>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</si>
  <si>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</si>
  <si>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</si>
  <si>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</si>
  <si>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</si>
  <si>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</si>
  <si>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</si>
  <si>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</si>
  <si>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</si>
  <si>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</si>
  <si>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</si>
  <si>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</si>
  <si>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</si>
  <si>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</si>
  <si>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</si>
  <si>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</si>
  <si>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</si>
  <si>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</si>
  <si>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</si>
  <si>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</si>
  <si>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</si>
  <si>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</si>
  <si>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</si>
  <si>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</si>
  <si>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</si>
  <si>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</si>
  <si>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</si>
  <si>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</si>
  <si>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</si>
  <si>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</si>
  <si>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</si>
  <si>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</si>
  <si>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</si>
  <si>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</si>
  <si>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</si>
  <si>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</si>
  <si>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</si>
  <si>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</si>
  <si>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</si>
  <si>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</si>
  <si>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</si>
  <si>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</si>
  <si>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</si>
  <si>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</si>
  <si>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</si>
  <si>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</si>
  <si>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</si>
  <si>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</si>
  <si>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</si>
  <si>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</si>
  <si>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</si>
  <si>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</si>
  <si>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</si>
  <si>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</si>
  <si>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</si>
  <si>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</si>
  <si>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</si>
  <si>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</si>
  <si>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</si>
  <si>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</si>
  <si>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</si>
  <si>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</si>
  <si>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</si>
  <si>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</si>
  <si>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</si>
  <si>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</si>
  <si>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</si>
  <si>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</si>
  <si>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</si>
  <si>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</si>
  <si>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</si>
  <si>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</si>
  <si>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</si>
  <si>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</si>
  <si>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</si>
  <si>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</si>
  <si>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</si>
  <si>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</si>
  <si>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</si>
  <si>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</si>
  <si>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</si>
  <si>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</si>
  <si>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</si>
  <si>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</si>
  <si>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</si>
  <si>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</si>
  <si>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</si>
  <si>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</si>
  <si>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</si>
  <si>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</si>
  <si>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</si>
  <si>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</si>
  <si>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</si>
  <si>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</si>
  <si>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</si>
  <si>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</si>
  <si>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</si>
  <si>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</si>
  <si>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</si>
  <si>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</si>
  <si>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</si>
  <si>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</si>
  <si>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</si>
  <si>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</si>
  <si>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</si>
  <si>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</si>
  <si>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</si>
  <si>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</si>
  <si>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</si>
  <si>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</si>
  <si>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</si>
  <si>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</si>
  <si>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</si>
  <si>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</si>
  <si>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</si>
  <si>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</si>
  <si>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</si>
  <si>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</si>
  <si>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</si>
  <si>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</si>
  <si>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</si>
  <si>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</si>
  <si>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</si>
  <si>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</si>
  <si>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</si>
  <si>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</si>
  <si>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</si>
  <si>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</si>
  <si>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</si>
  <si>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</si>
  <si>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</si>
  <si>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</si>
  <si>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</si>
  <si>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</si>
  <si>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</si>
  <si>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</si>
  <si>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</si>
  <si>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</si>
  <si>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</si>
  <si>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</si>
  <si>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</si>
  <si>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</si>
  <si>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</si>
  <si>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</si>
  <si>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</si>
  <si>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</si>
  <si>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</si>
  <si>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</si>
  <si>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</si>
  <si>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</si>
  <si>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</si>
  <si>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</si>
  <si>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</si>
  <si>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</si>
  <si>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</si>
  <si>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</si>
  <si>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</si>
  <si>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</si>
  <si>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</si>
  <si>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</si>
  <si>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</si>
  <si>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</si>
  <si>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</si>
  <si>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</si>
  <si>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</si>
  <si>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</si>
  <si>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</si>
  <si>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</si>
  <si>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</si>
  <si>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</si>
  <si>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</si>
  <si>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</si>
  <si>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</si>
  <si>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</si>
  <si>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</si>
  <si>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</si>
  <si>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</si>
  <si>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</si>
  <si>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</si>
  <si>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</si>
  <si>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</si>
  <si>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</si>
  <si>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</si>
  <si>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</si>
  <si>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</si>
  <si>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</si>
  <si>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</si>
  <si>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</si>
  <si>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</si>
  <si>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</si>
  <si>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</si>
  <si>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</si>
  <si>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</si>
  <si>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</si>
  <si>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</si>
  <si>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</si>
  <si>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</si>
  <si>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</si>
  <si>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</si>
  <si>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</si>
  <si>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</si>
  <si>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</si>
  <si>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</si>
  <si>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</si>
  <si>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</si>
  <si>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</si>
  <si>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</si>
  <si>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</si>
  <si>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</si>
  <si>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</si>
  <si>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</si>
  <si>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</si>
  <si>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</si>
  <si>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</si>
  <si>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</si>
  <si>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</si>
  <si>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</si>
  <si>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</si>
  <si>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</si>
  <si>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</si>
  <si>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</si>
  <si>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</si>
  <si>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</si>
  <si>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</si>
  <si>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</si>
  <si>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</si>
  <si>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</si>
  <si>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</si>
  <si>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</si>
  <si>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</si>
  <si>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</si>
  <si>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</si>
  <si>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</si>
  <si>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</si>
  <si>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</si>
  <si>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</si>
  <si>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</si>
  <si>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</si>
  <si>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</si>
  <si>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</si>
  <si>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</si>
  <si>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</si>
  <si>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</si>
  <si>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</si>
  <si>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</si>
  <si>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</si>
  <si>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</si>
  <si>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</si>
  <si>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</si>
  <si>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</si>
  <si>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</si>
  <si>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</si>
  <si>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</si>
  <si>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</si>
  <si>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</si>
  <si>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</si>
  <si>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</si>
  <si>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</si>
  <si>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</si>
  <si>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</si>
  <si>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</si>
  <si>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</si>
  <si>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</si>
  <si>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</si>
  <si>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</si>
  <si>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</si>
  <si>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</si>
  <si>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</si>
  <si>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</si>
  <si>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</si>
  <si>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</si>
  <si>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</si>
  <si>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</si>
  <si>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</si>
  <si>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</si>
  <si>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</si>
  <si>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</si>
  <si>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</si>
  <si>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</si>
  <si>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</si>
  <si>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</si>
  <si>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</si>
  <si>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</si>
  <si>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</si>
  <si>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</si>
  <si>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</si>
  <si>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</si>
  <si>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</si>
  <si>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</si>
  <si>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</si>
  <si>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</si>
  <si>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</si>
  <si>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</si>
  <si>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</si>
  <si>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</si>
  <si>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</si>
  <si>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</si>
  <si>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</si>
  <si>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</si>
  <si>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</si>
  <si>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</si>
  <si>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</si>
  <si>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</si>
  <si>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</si>
  <si>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</si>
  <si>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</si>
  <si>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</si>
  <si>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</si>
  <si>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</si>
  <si>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</si>
  <si>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</si>
  <si>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</si>
  <si>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</si>
  <si>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</si>
  <si>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</si>
  <si>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</si>
  <si>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</si>
  <si>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</si>
  <si>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</si>
  <si>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</si>
  <si>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</si>
  <si>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</si>
  <si>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</si>
  <si>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</si>
  <si>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</si>
  <si>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</si>
  <si>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</si>
  <si>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</si>
  <si>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</si>
  <si>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</si>
  <si>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</si>
  <si>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</si>
  <si>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</si>
  <si>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</si>
  <si>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</si>
  <si>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</si>
  <si>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</si>
  <si>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</si>
  <si>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</si>
  <si>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</si>
  <si>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</si>
  <si>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</si>
  <si>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</si>
  <si>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</si>
  <si>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</si>
  <si>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</si>
  <si>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</si>
  <si>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</si>
  <si>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</si>
  <si>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</si>
  <si>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</si>
  <si>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</si>
  <si>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</si>
  <si>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</si>
  <si>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</si>
  <si>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</si>
  <si>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</si>
  <si>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</si>
  <si>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</si>
  <si>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</si>
  <si>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</si>
  <si>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</si>
  <si>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</si>
  <si>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</si>
  <si>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</si>
  <si>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</si>
  <si>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</si>
  <si>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</si>
  <si>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</si>
  <si>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</si>
  <si>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</si>
  <si>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</si>
  <si>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</si>
  <si>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</si>
  <si>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</si>
  <si>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</si>
  <si>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</si>
  <si>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</si>
  <si>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</si>
  <si>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</si>
  <si>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</si>
  <si>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</si>
  <si>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</si>
  <si>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</si>
  <si>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</si>
  <si>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</si>
  <si>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</si>
  <si>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</si>
  <si>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</si>
  <si>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</si>
  <si>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</si>
  <si>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</si>
  <si>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</si>
  <si>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</si>
  <si>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</si>
  <si>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</si>
  <si>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</si>
  <si>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</si>
  <si>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</si>
  <si>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</si>
  <si>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</si>
  <si>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</si>
  <si>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</si>
  <si>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</si>
  <si>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</si>
  <si>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</si>
  <si>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</si>
  <si>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</si>
  <si>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</si>
  <si>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</si>
  <si>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</si>
  <si>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</si>
  <si>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</si>
  <si>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</si>
  <si>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</si>
  <si>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</si>
  <si>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</si>
  <si>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</si>
  <si>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</si>
  <si>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</si>
  <si>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</si>
  <si>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</si>
  <si>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</si>
  <si>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</si>
  <si>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</si>
  <si>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</si>
  <si>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</si>
  <si>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</si>
  <si>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</si>
  <si>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</si>
  <si>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</si>
  <si>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</si>
  <si>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</si>
  <si>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</si>
  <si>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</si>
  <si>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</si>
  <si>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</si>
  <si>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</si>
  <si>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</si>
  <si>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</si>
  <si>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</si>
  <si>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</si>
  <si>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</si>
  <si>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</si>
  <si>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</si>
  <si>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</si>
  <si>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</si>
  <si>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</si>
  <si>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</si>
  <si>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</si>
  <si>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</si>
  <si>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</si>
  <si>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</si>
  <si>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</si>
  <si>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</si>
  <si>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</si>
  <si>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</si>
  <si>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</si>
  <si>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</si>
  <si>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</si>
  <si>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</si>
  <si>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</si>
  <si>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</si>
  <si>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</si>
  <si>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</si>
  <si>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</si>
  <si>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</si>
  <si>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</si>
  <si>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</si>
  <si>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</si>
  <si>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</si>
  <si>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</si>
  <si>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</si>
  <si>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</si>
  <si>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</si>
  <si>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</si>
  <si>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</si>
  <si>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</si>
  <si>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</si>
  <si>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</si>
  <si>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</si>
  <si>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</si>
  <si>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</si>
  <si>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</si>
  <si>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</si>
  <si>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</si>
  <si>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</si>
  <si>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</si>
  <si>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</si>
  <si>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</si>
  <si>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</si>
  <si>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</si>
  <si>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</si>
  <si>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</si>
  <si>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</si>
  <si>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</si>
  <si>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</si>
  <si>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</si>
  <si>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</si>
  <si>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</si>
  <si>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</si>
  <si>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</si>
  <si>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</si>
  <si>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</si>
  <si>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</si>
  <si>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</si>
  <si>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</si>
  <si>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</si>
  <si>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</si>
  <si>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</si>
  <si>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</si>
  <si>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</si>
  <si>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</si>
  <si>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</si>
  <si>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</si>
  <si>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</si>
  <si>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</si>
  <si>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</si>
  <si>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</si>
  <si>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</si>
  <si>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</si>
  <si>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</si>
  <si>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</si>
  <si>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</si>
  <si>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</si>
  <si>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</si>
  <si>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</si>
  <si>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</si>
  <si>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</si>
  <si>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</si>
  <si>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</si>
  <si>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</si>
  <si>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</si>
  <si>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</si>
  <si>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</si>
  <si>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</si>
  <si>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</si>
  <si>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</si>
  <si>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</si>
  <si>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</si>
  <si>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</si>
  <si>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</si>
  <si>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</si>
  <si>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</si>
  <si>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</si>
  <si>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</si>
  <si>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</si>
  <si>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</si>
  <si>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</si>
  <si>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</si>
  <si>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</si>
  <si>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</si>
  <si>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</si>
  <si>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</si>
  <si>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</si>
  <si>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</si>
  <si>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</si>
  <si>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</si>
  <si>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</si>
  <si>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</si>
  <si>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</si>
  <si>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</si>
  <si>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</si>
  <si>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</si>
  <si>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</si>
  <si>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</si>
  <si>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</si>
  <si>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</si>
  <si>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</si>
  <si>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</si>
  <si>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</si>
  <si>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</si>
  <si>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</si>
  <si>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</si>
  <si>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</si>
  <si>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</si>
  <si>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</si>
  <si>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</si>
  <si>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</si>
  <si>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</si>
  <si>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</si>
  <si>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</si>
  <si>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</si>
  <si>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</si>
  <si>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</si>
  <si>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</si>
  <si>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</si>
  <si>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</si>
  <si>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</si>
  <si>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</si>
  <si>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</si>
  <si>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</si>
  <si>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</si>
  <si>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</si>
  <si>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</si>
  <si>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</si>
  <si>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</si>
  <si>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</si>
  <si>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</si>
  <si>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</si>
  <si>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</si>
  <si>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</si>
  <si>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</si>
  <si>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</si>
  <si>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</si>
  <si>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</si>
  <si>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</si>
  <si>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</si>
  <si>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</si>
  <si>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</si>
  <si>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</si>
  <si>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</si>
  <si>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</si>
  <si>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</si>
  <si>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</si>
  <si>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</si>
  <si>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</si>
  <si>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</si>
  <si>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</si>
  <si>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</si>
  <si>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</si>
  <si>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</si>
  <si>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</si>
  <si>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</si>
  <si>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</si>
  <si>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</si>
  <si>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</si>
  <si>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</si>
  <si>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</si>
  <si>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</si>
  <si>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</si>
  <si>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</si>
  <si>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</si>
  <si>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</si>
  <si>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</si>
  <si>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</si>
  <si>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</si>
  <si>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</si>
  <si>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</si>
  <si>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</si>
  <si>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</si>
  <si>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</si>
  <si>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</si>
  <si>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</si>
  <si>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</si>
  <si>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</si>
  <si>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</si>
  <si>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</si>
  <si>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</si>
  <si>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</si>
  <si>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</si>
  <si>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</si>
  <si>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</si>
  <si>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</si>
  <si>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</si>
  <si>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</si>
  <si>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</si>
  <si>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</si>
  <si>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</si>
  <si>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</si>
  <si>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</si>
  <si>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</si>
  <si>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</si>
  <si>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</si>
  <si>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</si>
  <si>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</si>
  <si>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</si>
  <si>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</si>
  <si>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</si>
  <si>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</si>
  <si>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</si>
  <si>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</si>
  <si>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</si>
  <si>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</si>
  <si>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</si>
  <si>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</si>
  <si>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</si>
  <si>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</si>
  <si>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</si>
  <si>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</si>
  <si>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</si>
  <si>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</si>
  <si>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</si>
  <si>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</si>
  <si>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</si>
  <si>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</si>
  <si>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</si>
  <si>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</si>
  <si>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</si>
  <si>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</si>
  <si>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</si>
  <si>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</si>
  <si>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</si>
  <si>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</si>
  <si>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</si>
  <si>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</si>
  <si>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</si>
  <si>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</si>
  <si>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</si>
  <si>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</si>
  <si>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</si>
  <si>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</si>
  <si>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</si>
  <si>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</si>
  <si>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</si>
  <si>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</si>
  <si>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</si>
  <si>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</si>
  <si>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</si>
  <si>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</si>
  <si>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</si>
  <si>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</si>
  <si>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</si>
  <si>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</si>
  <si>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</si>
  <si>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</si>
  <si>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</si>
  <si>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</si>
  <si>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</si>
  <si>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</si>
  <si>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</si>
  <si>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</si>
  <si>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</si>
  <si>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</si>
  <si>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</si>
  <si>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</si>
  <si>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</si>
  <si>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</si>
  <si>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</si>
  <si>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</si>
  <si>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</si>
  <si>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</si>
  <si>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</si>
  <si>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</si>
  <si>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</si>
  <si>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</si>
  <si>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</si>
  <si>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</si>
  <si>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</si>
  <si>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</si>
  <si>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</si>
  <si>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</si>
  <si>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</si>
  <si>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</si>
  <si>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</si>
  <si>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</si>
  <si>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</si>
  <si>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</si>
  <si>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</si>
  <si>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</si>
  <si>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</si>
  <si>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</si>
  <si>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</si>
  <si>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</si>
  <si>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</si>
  <si>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</si>
  <si>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</si>
  <si>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</si>
  <si>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</si>
  <si>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</si>
  <si>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</si>
  <si>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</si>
  <si>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</si>
  <si>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</si>
  <si>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</si>
  <si>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</si>
  <si>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</si>
  <si>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</si>
  <si>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</si>
  <si>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</si>
  <si>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</si>
  <si>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</si>
  <si>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</si>
  <si>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</si>
  <si>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</si>
  <si>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</si>
  <si>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</si>
  <si>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</si>
  <si>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</si>
  <si>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</si>
  <si>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</si>
  <si>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</si>
  <si>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</si>
  <si>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</si>
  <si>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</si>
  <si>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</si>
  <si>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</si>
  <si>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</si>
  <si>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</si>
  <si>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</si>
  <si>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</si>
  <si>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</si>
  <si>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</si>
  <si>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</si>
  <si>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</si>
  <si>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</si>
  <si>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</si>
  <si>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</si>
  <si>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</si>
  <si>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</si>
  <si>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</si>
  <si>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</si>
  <si>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</si>
  <si>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</si>
  <si>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</si>
  <si>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</si>
  <si>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</si>
  <si>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</si>
  <si>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</si>
  <si>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</si>
  <si>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</si>
  <si>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</si>
  <si>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</si>
  <si>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</si>
  <si>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</si>
  <si>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</si>
  <si>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</si>
  <si>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</si>
  <si>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</si>
  <si>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</si>
  <si>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</si>
  <si>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</si>
  <si>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</si>
  <si>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</si>
  <si>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</si>
  <si>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</si>
  <si>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</si>
  <si>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</si>
  <si>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</si>
  <si>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</si>
  <si>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</si>
  <si>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</si>
  <si>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</si>
  <si>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</si>
  <si>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</si>
  <si>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</si>
  <si>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</si>
  <si>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</si>
  <si>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</si>
  <si>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</si>
  <si>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</si>
  <si>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</si>
  <si>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</si>
  <si>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</si>
  <si>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</si>
  <si>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</si>
  <si>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</si>
  <si>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</si>
  <si>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</si>
  <si>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</si>
  <si>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</si>
  <si>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</si>
  <si>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</si>
  <si>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</si>
  <si>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</si>
  <si>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</si>
  <si>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</si>
  <si>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</si>
  <si>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</si>
  <si>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</si>
  <si>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</si>
  <si>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</si>
  <si>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</si>
  <si>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</si>
  <si>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</si>
  <si>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</si>
  <si>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</si>
  <si>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</si>
  <si>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</si>
  <si>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</si>
  <si>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</si>
  <si>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</si>
  <si>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</si>
  <si>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</si>
  <si>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</si>
  <si>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</si>
  <si>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</si>
  <si>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</si>
  <si>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</si>
  <si>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</si>
  <si>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</si>
  <si>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</si>
  <si>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</si>
  <si>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</si>
  <si>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</si>
  <si>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</si>
  <si>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</si>
  <si>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</si>
  <si>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</si>
  <si>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</si>
  <si>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</si>
  <si>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</si>
  <si>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</si>
  <si>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</si>
  <si>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</si>
  <si>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</si>
  <si>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</si>
  <si>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</si>
  <si>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</si>
  <si>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</si>
  <si>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</si>
  <si>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</si>
  <si>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</si>
  <si>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</si>
  <si>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</si>
  <si>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</si>
  <si>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</si>
  <si>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</si>
  <si>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</si>
  <si>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</si>
  <si>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</si>
  <si>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</si>
  <si>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</si>
  <si>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</si>
  <si>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</si>
  <si>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</si>
  <si>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</si>
  <si>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</si>
  <si>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</si>
  <si>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</si>
  <si>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</si>
  <si>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</si>
  <si>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</si>
  <si>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</si>
  <si>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</si>
  <si>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</si>
  <si>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</si>
  <si>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</si>
  <si>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</si>
  <si>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</si>
  <si>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</si>
  <si>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</si>
  <si>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</si>
  <si>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</si>
  <si>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</si>
  <si>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</si>
  <si>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</si>
  <si>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</si>
  <si>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</si>
  <si>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</si>
  <si>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</si>
  <si>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</si>
  <si>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</si>
  <si>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</si>
  <si>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</si>
  <si>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</si>
  <si>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</si>
  <si>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</si>
  <si>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</si>
  <si>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</si>
  <si>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</si>
  <si>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</si>
  <si>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</si>
  <si>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</si>
  <si>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</si>
  <si>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</si>
  <si>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</si>
  <si>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</si>
  <si>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</si>
  <si>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</si>
  <si>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</si>
  <si>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</si>
  <si>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</si>
  <si>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</si>
  <si>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</si>
  <si>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</si>
  <si>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</si>
  <si>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</si>
  <si>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</si>
  <si>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</si>
  <si>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</si>
  <si>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</si>
  <si>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</si>
  <si>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</si>
  <si>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</si>
  <si>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</si>
  <si>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</si>
  <si>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</si>
  <si>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</si>
  <si>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</si>
  <si>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</si>
  <si>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</si>
  <si>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</si>
  <si>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</si>
  <si>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</si>
  <si>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</si>
  <si>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</si>
  <si>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</si>
  <si>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</si>
  <si>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</si>
  <si>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</si>
  <si>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</si>
  <si>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</si>
  <si>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</si>
  <si>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</si>
  <si>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</si>
  <si>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</si>
  <si>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</si>
  <si>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</si>
  <si>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</si>
  <si>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</si>
  <si>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</si>
  <si>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</si>
  <si>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</si>
  <si>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</si>
  <si>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</si>
  <si>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</si>
  <si>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</si>
  <si>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</si>
  <si>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</si>
  <si>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</si>
  <si>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</si>
  <si>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</si>
  <si>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</si>
  <si>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</si>
  <si>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</si>
  <si>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</si>
  <si>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</si>
  <si>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</si>
  <si>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</si>
  <si>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</si>
  <si>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</si>
  <si>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</si>
  <si>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</si>
  <si>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</si>
  <si>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</si>
  <si>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</si>
  <si>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</si>
  <si>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</si>
  <si>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</si>
  <si>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</si>
  <si>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</si>
  <si>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</si>
  <si>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</si>
  <si>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</si>
  <si>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</si>
  <si>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</si>
  <si>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</si>
  <si>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</si>
  <si>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</si>
  <si>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</si>
  <si>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</si>
  <si>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</si>
  <si>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</si>
  <si>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</si>
  <si>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</si>
  <si>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</si>
  <si>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</si>
  <si>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</si>
  <si>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</si>
  <si>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</si>
  <si>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</si>
  <si>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</si>
  <si>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</si>
  <si>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</si>
  <si>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</si>
  <si>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</si>
  <si>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</si>
  <si>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</si>
  <si>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</si>
  <si>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</si>
  <si>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</si>
  <si>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</si>
  <si>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</si>
  <si>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</si>
  <si>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</si>
  <si>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</si>
  <si>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</si>
  <si>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</si>
  <si>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</si>
  <si>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</si>
  <si>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</si>
  <si>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</si>
  <si>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</si>
  <si>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</si>
  <si>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</si>
  <si>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</si>
  <si>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</si>
  <si>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</si>
  <si>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</si>
  <si>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</si>
  <si>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</si>
  <si>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</si>
  <si>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</si>
  <si>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</si>
  <si>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</si>
  <si>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</si>
  <si>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</si>
  <si>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</si>
  <si>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</si>
  <si>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</si>
  <si>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</si>
  <si>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</si>
  <si>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</si>
  <si>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</si>
  <si>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</si>
  <si>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</si>
  <si>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</si>
  <si>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</si>
  <si>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</si>
  <si>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</si>
  <si>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</si>
  <si>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</si>
  <si>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</si>
  <si>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</si>
  <si>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</si>
  <si>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</si>
  <si>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</si>
  <si>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</si>
  <si>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</si>
  <si>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</si>
  <si>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</si>
  <si>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</si>
  <si>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</si>
  <si>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</si>
  <si>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</si>
  <si>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</si>
  <si>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</si>
  <si>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</si>
  <si>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</si>
  <si>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</si>
  <si>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</si>
  <si>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</si>
  <si>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</si>
  <si>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</si>
  <si>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</si>
  <si>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</si>
  <si>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</si>
  <si>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</si>
  <si>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</si>
  <si>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</si>
  <si>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</si>
  <si>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</si>
  <si>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</si>
  <si>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</si>
  <si>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</si>
  <si>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</si>
  <si>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</si>
  <si>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</si>
  <si>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</si>
  <si>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</si>
  <si>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</si>
  <si>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</si>
  <si>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</si>
  <si>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</si>
  <si>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</si>
  <si>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</si>
  <si>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</si>
  <si>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</si>
  <si>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</si>
  <si>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</si>
  <si>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</si>
  <si>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</si>
  <si>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</si>
  <si>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</si>
  <si>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</si>
  <si>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</si>
  <si>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</si>
  <si>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</si>
  <si>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</si>
  <si>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</si>
  <si>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</si>
  <si>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</si>
  <si>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</si>
  <si>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</si>
  <si>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</si>
  <si>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</si>
  <si>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</si>
  <si>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</si>
  <si>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</si>
  <si>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</si>
  <si>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</si>
  <si>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</si>
  <si>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</si>
  <si>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</si>
  <si>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</si>
  <si>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</si>
  <si>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</si>
  <si>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</si>
  <si>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</si>
  <si>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</si>
  <si>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</si>
  <si>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</si>
  <si>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</si>
  <si>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</si>
  <si>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</si>
  <si>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</si>
  <si>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</si>
  <si>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</si>
  <si>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</si>
  <si>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</si>
  <si>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</si>
  <si>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</si>
  <si>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</si>
  <si>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</si>
  <si>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</si>
  <si>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</si>
  <si>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</si>
  <si>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</si>
  <si>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</si>
  <si>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</si>
  <si>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</si>
  <si>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</si>
  <si>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</si>
  <si>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</si>
  <si>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</si>
  <si>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</si>
  <si>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</si>
  <si>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</si>
  <si>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</si>
  <si>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</si>
  <si>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</si>
  <si>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</si>
  <si>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</si>
  <si>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</si>
  <si>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</si>
  <si>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</si>
  <si>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</si>
  <si>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</si>
  <si>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</si>
  <si>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</si>
  <si>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</si>
  <si>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</si>
  <si>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</si>
  <si>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</si>
  <si>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</si>
  <si>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</si>
  <si>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</si>
  <si>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</si>
  <si>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</si>
  <si>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</si>
  <si>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</si>
  <si>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</si>
  <si>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</si>
  <si>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</si>
  <si>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</si>
  <si>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</si>
  <si>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</si>
  <si>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</si>
  <si>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</si>
  <si>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</si>
  <si>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</si>
  <si>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</si>
  <si>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</si>
  <si>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</si>
  <si>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</si>
  <si>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</si>
  <si>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</si>
  <si>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</si>
  <si>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</si>
  <si>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</si>
  <si>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</si>
  <si>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</si>
  <si>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</si>
  <si>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</si>
  <si>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</si>
  <si>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</si>
  <si>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</si>
  <si>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</si>
  <si>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</si>
  <si>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</si>
  <si>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</si>
  <si>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</si>
  <si>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</si>
  <si>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</si>
  <si>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</si>
  <si>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</si>
  <si>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</si>
  <si>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</si>
  <si>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</si>
  <si>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</si>
  <si>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</si>
  <si>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</si>
  <si>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</si>
  <si>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</si>
  <si>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</si>
  <si>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</si>
  <si>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</si>
  <si>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</si>
  <si>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</si>
  <si>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</si>
  <si>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</si>
  <si>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</si>
  <si>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</si>
  <si>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</si>
  <si>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</si>
  <si>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</si>
  <si>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</si>
  <si>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</si>
  <si>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</si>
  <si>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</si>
  <si>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</si>
  <si>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</si>
  <si>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</si>
  <si>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</si>
  <si>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</si>
  <si>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</si>
  <si>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</si>
  <si>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</si>
  <si>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</si>
  <si>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</si>
  <si>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</si>
  <si>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</si>
  <si>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</si>
  <si>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</si>
  <si>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</si>
  <si>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</si>
  <si>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</si>
  <si>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</si>
  <si>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</si>
  <si>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</si>
  <si>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</si>
  <si>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</si>
  <si>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</si>
  <si>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</si>
  <si>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</si>
  <si>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</si>
  <si>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</si>
  <si>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</si>
  <si>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</si>
  <si>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</si>
  <si>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</si>
  <si>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</si>
  <si>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</si>
  <si>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</si>
  <si>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</si>
  <si>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</si>
  <si>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</si>
  <si>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</si>
  <si>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</si>
  <si>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</si>
  <si>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</si>
  <si>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</si>
  <si>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</si>
  <si>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</si>
  <si>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</si>
  <si>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</si>
  <si>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</si>
  <si>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</si>
  <si>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</si>
  <si>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</si>
  <si>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</si>
  <si>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</si>
  <si>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</si>
  <si>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</si>
  <si>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</si>
  <si>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</si>
  <si>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</si>
  <si>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</si>
  <si>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</si>
  <si>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</si>
  <si>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</si>
  <si>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</si>
  <si>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</si>
  <si>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</si>
  <si>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</si>
  <si>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</si>
  <si>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</si>
  <si>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</si>
  <si>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</si>
  <si>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</si>
  <si>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</si>
  <si>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</si>
  <si>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</si>
  <si>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</si>
  <si>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</si>
  <si>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</si>
  <si>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</si>
  <si>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</si>
  <si>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</si>
  <si>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</si>
  <si>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</si>
  <si>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</si>
  <si>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</si>
  <si>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</si>
  <si>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</si>
  <si>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</si>
  <si>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</si>
  <si>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</si>
  <si>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</si>
  <si>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</si>
  <si>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</si>
  <si>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</si>
  <si>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</si>
  <si>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</si>
  <si>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</si>
  <si>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</si>
  <si>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</si>
  <si>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</si>
  <si>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</si>
  <si>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</si>
  <si>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</si>
  <si>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</si>
  <si>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</si>
  <si>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</si>
  <si>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</si>
  <si>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</si>
  <si>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</si>
  <si>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</si>
  <si>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</si>
  <si>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</si>
  <si>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</si>
  <si>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</si>
  <si>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</si>
  <si>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</si>
  <si>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</si>
  <si>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</si>
  <si>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</si>
  <si>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</si>
  <si>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</si>
  <si>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</si>
  <si>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</si>
  <si>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</si>
  <si>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</si>
  <si>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</si>
  <si>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</si>
  <si>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</si>
  <si>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</si>
  <si>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</si>
  <si>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</si>
  <si>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</si>
  <si>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</si>
  <si>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</si>
  <si>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</si>
  <si>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</si>
  <si>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</si>
  <si>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</si>
  <si>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</si>
  <si>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</si>
  <si>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</si>
  <si>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</si>
  <si>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</si>
  <si>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</si>
  <si>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</si>
  <si>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</si>
  <si>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</si>
  <si>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</si>
  <si>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</si>
  <si>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</si>
  <si>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</si>
  <si>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</si>
  <si>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</si>
  <si>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</si>
  <si>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</si>
  <si>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</si>
  <si>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</si>
  <si>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</si>
  <si>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</si>
  <si>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</si>
  <si>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</si>
  <si>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</si>
  <si>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</si>
  <si>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</si>
  <si>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</si>
  <si>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</si>
  <si>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</si>
  <si>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</si>
  <si>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</si>
  <si>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</si>
  <si>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</si>
  <si>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</si>
  <si>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</si>
  <si>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</si>
  <si>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</si>
  <si>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</si>
  <si>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</si>
  <si>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</si>
  <si>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</si>
  <si>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</si>
  <si>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</si>
  <si>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</si>
  <si>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</si>
  <si>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</si>
  <si>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</si>
  <si>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</si>
  <si>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</si>
  <si>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</si>
  <si>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</si>
  <si>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</si>
  <si>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</si>
  <si>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</si>
  <si>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</si>
  <si>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</si>
  <si>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</si>
  <si>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</si>
  <si>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</si>
  <si>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</si>
  <si>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</si>
  <si>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</si>
  <si>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</si>
  <si>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</si>
  <si>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</si>
  <si>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</si>
  <si>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</si>
  <si>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</si>
  <si>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</si>
  <si>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</si>
  <si>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</si>
  <si>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</si>
  <si>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</si>
  <si>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</si>
  <si>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</si>
  <si>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</si>
  <si>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</si>
  <si>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</si>
  <si>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</si>
  <si>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</si>
  <si>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</si>
  <si>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</si>
  <si>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</si>
  <si>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</si>
  <si>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</si>
  <si>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</si>
  <si>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</si>
  <si>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</si>
  <si>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</si>
  <si>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</si>
  <si>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</si>
  <si>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</si>
  <si>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</si>
  <si>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</si>
  <si>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</si>
  <si>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</si>
  <si>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</si>
  <si>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</si>
  <si>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</si>
  <si>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</si>
  <si>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</si>
  <si>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</si>
  <si>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</si>
  <si>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</si>
  <si>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</si>
  <si>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</si>
  <si>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</si>
  <si>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</si>
  <si>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</si>
  <si>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</si>
  <si>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</si>
  <si>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</si>
  <si>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</si>
  <si>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</si>
  <si>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</si>
  <si>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</si>
  <si>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</si>
  <si>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</si>
  <si>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</si>
  <si>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</si>
  <si>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</si>
  <si>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</si>
  <si>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</si>
  <si>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</si>
  <si>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</si>
  <si>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</si>
  <si>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</si>
  <si>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</si>
  <si>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</si>
  <si>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</si>
  <si>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</si>
  <si>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</si>
  <si>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</si>
  <si>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</si>
  <si>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</si>
  <si>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</si>
  <si>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</si>
  <si>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</si>
  <si>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</si>
  <si>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</si>
  <si>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</si>
  <si>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</si>
  <si>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</si>
  <si>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</si>
  <si>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</si>
  <si>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</si>
  <si>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</si>
  <si>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</si>
  <si>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</si>
  <si>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</si>
  <si>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</si>
  <si>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</si>
  <si>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</si>
  <si>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</si>
  <si>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</si>
  <si>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</si>
  <si>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</si>
  <si>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</si>
  <si>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</si>
  <si>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</si>
  <si>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</si>
  <si>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</si>
  <si>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</si>
  <si>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</si>
  <si>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</si>
  <si>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</si>
  <si>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</si>
  <si>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</si>
  <si>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</si>
  <si>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</si>
  <si>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</si>
  <si>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</si>
  <si>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</si>
  <si>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</si>
  <si>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</si>
  <si>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</si>
  <si>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</si>
  <si>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</si>
  <si>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</si>
  <si>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</si>
  <si>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</si>
  <si>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</si>
  <si>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</si>
  <si>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</si>
  <si>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</si>
  <si>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</si>
  <si>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</si>
  <si>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</si>
  <si>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</si>
  <si>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</si>
  <si>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</si>
  <si>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</si>
  <si>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</si>
  <si>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</si>
  <si>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</si>
  <si>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</si>
  <si>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</si>
  <si>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</si>
  <si>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</si>
  <si>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</si>
  <si>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</si>
  <si>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</si>
  <si>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</si>
  <si>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</si>
  <si>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</si>
  <si>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</si>
  <si>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</si>
  <si>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</si>
  <si>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</si>
  <si>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</si>
  <si>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</si>
  <si>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</si>
  <si>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</si>
  <si>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</si>
  <si>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</si>
  <si>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</si>
  <si>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</si>
  <si>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</si>
  <si>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</si>
  <si>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</si>
  <si>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</si>
  <si>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</si>
  <si>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</si>
  <si>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</si>
  <si>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</si>
  <si>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</si>
  <si>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</si>
  <si>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</si>
  <si>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</si>
  <si>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</si>
  <si>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</si>
  <si>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</si>
  <si>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</si>
  <si>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</si>
  <si>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</si>
  <si>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</si>
  <si>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</si>
  <si>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</si>
  <si>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</si>
  <si>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</si>
  <si>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</si>
  <si>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</si>
  <si>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</si>
  <si>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</si>
  <si>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</si>
  <si>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</si>
  <si>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</si>
  <si>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</si>
  <si>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</si>
  <si>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</si>
  <si>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</si>
  <si>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</si>
  <si>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</si>
  <si>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</si>
  <si>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</si>
  <si>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</si>
  <si>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</si>
  <si>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</si>
  <si>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</si>
  <si>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</si>
  <si>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</si>
  <si>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</si>
  <si>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</si>
  <si>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</si>
  <si>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</si>
  <si>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</si>
  <si>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</si>
  <si>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</si>
  <si>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</si>
  <si>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</si>
  <si>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</si>
  <si>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</si>
  <si>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</si>
  <si>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</si>
  <si>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</si>
  <si>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</si>
  <si>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</si>
  <si>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</si>
  <si>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</si>
  <si>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</si>
  <si>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</si>
  <si>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</si>
  <si>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</si>
  <si>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</si>
  <si>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</si>
  <si>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</si>
  <si>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</si>
  <si>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</si>
  <si>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</si>
  <si>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</si>
  <si>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</si>
  <si>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</si>
  <si>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</si>
  <si>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</si>
  <si>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</si>
  <si>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</si>
  <si>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</si>
  <si>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</si>
  <si>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</si>
  <si>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</si>
  <si>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</si>
  <si>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</si>
  <si>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</si>
  <si>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</si>
  <si>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</si>
  <si>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</si>
  <si>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</si>
  <si>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</si>
  <si>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</si>
  <si>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</si>
  <si>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</si>
  <si>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</si>
  <si>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</si>
  <si>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</si>
  <si>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</si>
  <si>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</si>
  <si>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</si>
  <si>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</si>
  <si>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</si>
  <si>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</si>
  <si>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</si>
  <si>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</si>
  <si>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</si>
  <si>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</si>
  <si>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</si>
  <si>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</si>
  <si>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</si>
  <si>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</si>
  <si>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</si>
  <si>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</si>
  <si>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</si>
  <si>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</si>
  <si>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</si>
  <si>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</si>
  <si>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</si>
  <si>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</si>
  <si>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</si>
  <si>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</si>
  <si>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</si>
  <si>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</si>
  <si>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</si>
  <si>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</si>
  <si>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</si>
  <si>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</si>
  <si>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</si>
  <si>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</si>
  <si>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</si>
  <si>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</si>
  <si>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</si>
  <si>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</si>
  <si>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</si>
  <si>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</si>
  <si>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</si>
  <si>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</si>
  <si>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</si>
  <si>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</si>
  <si>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</si>
  <si>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</si>
  <si>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</si>
  <si>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</si>
  <si>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</si>
  <si>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</si>
  <si>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</si>
  <si>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</si>
  <si>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</si>
  <si>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</si>
  <si>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</si>
  <si>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</si>
  <si>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</si>
  <si>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</si>
  <si>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</si>
  <si>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</si>
  <si>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</si>
  <si>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</si>
  <si>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</si>
  <si>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</si>
  <si>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</si>
  <si>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</si>
  <si>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</si>
  <si>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</si>
  <si>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</si>
  <si>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</si>
  <si>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</si>
  <si>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</si>
  <si>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</si>
  <si>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</si>
  <si>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</si>
  <si>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</si>
  <si>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</si>
  <si>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</si>
  <si>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</si>
  <si>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</si>
  <si>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</si>
  <si>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</si>
  <si>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</si>
  <si>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</si>
  <si>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</si>
  <si>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</si>
  <si>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</si>
  <si>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</si>
  <si>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</si>
  <si>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</si>
  <si>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</si>
  <si>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</si>
  <si>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</si>
  <si>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</si>
  <si>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</si>
  <si>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</si>
  <si>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</si>
  <si>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</si>
  <si>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</si>
  <si>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</si>
  <si>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</si>
  <si>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</si>
  <si>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</si>
  <si>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</si>
  <si>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</si>
  <si>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</si>
  <si>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</si>
  <si>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</si>
  <si>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</si>
  <si>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</si>
  <si>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</si>
  <si>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</si>
  <si>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</si>
  <si>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</si>
  <si>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</si>
  <si>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</si>
  <si>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</si>
  <si>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</si>
  <si>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</si>
  <si>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</si>
  <si>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</si>
  <si>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</si>
  <si>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</si>
  <si>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</si>
  <si>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</si>
  <si>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</si>
  <si>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</si>
  <si>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</si>
  <si>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</si>
  <si>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</si>
  <si>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</si>
  <si>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</si>
  <si>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</si>
  <si>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</si>
  <si>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</si>
  <si>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</si>
  <si>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</si>
  <si>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</si>
  <si>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</si>
  <si>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</si>
  <si>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</si>
  <si>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</si>
  <si>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</si>
  <si>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</si>
  <si>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</si>
  <si>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</si>
  <si>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</si>
  <si>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</si>
  <si>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</si>
  <si>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</si>
  <si>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</si>
  <si>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</si>
  <si>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</si>
  <si>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</si>
  <si>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</si>
  <si>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</si>
  <si>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</si>
  <si>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</si>
  <si>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</si>
  <si>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</si>
  <si>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</si>
  <si>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</si>
  <si>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</si>
  <si>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</si>
  <si>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</si>
  <si>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</si>
  <si>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</si>
  <si>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</si>
  <si>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</si>
  <si>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</si>
  <si>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</si>
  <si>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</si>
  <si>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</si>
  <si>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</si>
  <si>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</si>
  <si>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</si>
  <si>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</si>
  <si>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</si>
  <si>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</si>
  <si>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</si>
  <si>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</si>
  <si>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</si>
  <si>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</si>
  <si>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</si>
  <si>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</si>
  <si>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</si>
  <si>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</si>
  <si>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</si>
  <si>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</si>
  <si>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</si>
  <si>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</si>
  <si>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</si>
  <si>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</si>
  <si>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</si>
  <si>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</si>
  <si>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</si>
  <si>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</si>
  <si>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</si>
  <si>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</si>
  <si>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</si>
  <si>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</si>
  <si>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</si>
  <si>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</si>
  <si>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</si>
  <si>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</si>
  <si>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</si>
  <si>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</si>
  <si>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</si>
  <si>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</si>
  <si>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</si>
  <si>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</si>
  <si>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</si>
  <si>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</si>
  <si>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</si>
  <si>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</si>
  <si>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</si>
  <si>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</si>
  <si>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</si>
  <si>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</si>
  <si>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</si>
  <si>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</si>
  <si>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</si>
  <si>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</si>
  <si>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</si>
  <si>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</si>
  <si>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</si>
  <si>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</si>
  <si>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</si>
  <si>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</si>
  <si>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</si>
  <si>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</si>
  <si>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</si>
  <si>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</si>
  <si>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</si>
  <si>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</si>
  <si>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</si>
  <si>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</si>
  <si>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</si>
  <si>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</si>
  <si>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</si>
  <si>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</si>
  <si>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</si>
  <si>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</si>
  <si>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</si>
  <si>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</si>
  <si>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</si>
  <si>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</si>
  <si>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</si>
  <si>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</si>
  <si>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</si>
  <si>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</si>
  <si>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</si>
  <si>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</si>
  <si>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</si>
  <si>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</si>
  <si>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</si>
  <si>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</si>
  <si>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</si>
  <si>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</si>
  <si>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</si>
  <si>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</si>
  <si>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</si>
  <si>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</si>
  <si>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</si>
  <si>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</si>
  <si>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</si>
  <si>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</si>
  <si>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</si>
  <si>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</si>
  <si>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</si>
  <si>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</si>
  <si>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</si>
  <si>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</si>
  <si>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</si>
  <si>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</si>
  <si>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</si>
  <si>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</si>
  <si>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</si>
  <si>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</si>
  <si>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</si>
  <si>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</si>
  <si>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</si>
  <si>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</si>
  <si>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</si>
  <si>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</si>
  <si>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</si>
  <si>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</si>
  <si>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</si>
  <si>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</si>
  <si>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</si>
  <si>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</si>
  <si>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</si>
  <si>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</si>
  <si>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</si>
  <si>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</si>
  <si>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</si>
  <si>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</si>
  <si>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</si>
  <si>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</si>
  <si>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</si>
  <si>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</si>
  <si>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</si>
  <si>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</si>
  <si>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</si>
  <si>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</si>
  <si>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</si>
  <si>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</si>
  <si>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</si>
  <si>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</si>
  <si>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</si>
  <si>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</si>
  <si>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</si>
  <si>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</si>
  <si>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</si>
  <si>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</si>
  <si>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</si>
  <si>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</si>
  <si>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</si>
  <si>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</si>
  <si>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</si>
  <si>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</si>
  <si>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</si>
  <si>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</si>
  <si>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</si>
  <si>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</si>
  <si>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</si>
  <si>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</si>
  <si>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</si>
  <si>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</si>
  <si>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</si>
  <si>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</si>
  <si>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</si>
  <si>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</si>
  <si>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</si>
  <si>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</si>
  <si>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</si>
  <si>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</si>
  <si>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</si>
  <si>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</si>
  <si>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</si>
  <si>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</si>
  <si>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</si>
  <si>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</si>
  <si>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</si>
  <si>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</si>
  <si>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</si>
  <si>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</si>
  <si>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</si>
  <si>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</si>
  <si>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</si>
  <si>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</si>
  <si>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</si>
  <si>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</si>
  <si>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</si>
  <si>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</si>
  <si>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</si>
  <si>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</si>
  <si>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</si>
  <si>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</si>
  <si>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</si>
  <si>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</si>
  <si>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</si>
  <si>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</si>
  <si>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</si>
  <si>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</si>
  <si>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</si>
  <si>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</si>
  <si>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</si>
  <si>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</si>
  <si>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</si>
  <si>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</si>
  <si>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</si>
  <si>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</si>
  <si>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</si>
  <si>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</si>
  <si>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</si>
  <si>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</si>
  <si>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</si>
  <si>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</si>
  <si>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</si>
  <si>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</si>
  <si>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</si>
  <si>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</si>
  <si>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</si>
  <si>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</si>
  <si>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</si>
  <si>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</si>
  <si>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</si>
  <si>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</si>
  <si>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</si>
  <si>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</si>
  <si>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</si>
  <si>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</si>
  <si>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</si>
  <si>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</si>
  <si>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</si>
  <si>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</si>
  <si>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</si>
  <si>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</si>
  <si>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</si>
  <si>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</si>
  <si>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</si>
  <si>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</si>
  <si>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</si>
  <si>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</si>
  <si>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</si>
  <si>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</si>
  <si>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</si>
  <si>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</si>
  <si>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</si>
  <si>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</si>
  <si>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</si>
  <si>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</si>
  <si>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</si>
  <si>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</si>
  <si>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</si>
  <si>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</si>
  <si>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</si>
  <si>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</si>
  <si>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</si>
  <si>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</si>
  <si>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</si>
  <si>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</si>
  <si>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</si>
  <si>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</si>
  <si>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</si>
  <si>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</si>
  <si>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</si>
  <si>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</si>
  <si>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</si>
  <si>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</si>
  <si>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</si>
  <si>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</si>
  <si>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</si>
  <si>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</si>
  <si>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</si>
  <si>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</si>
  <si>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</si>
  <si>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</si>
  <si>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</si>
  <si>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</si>
  <si>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</si>
  <si>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</si>
  <si>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</si>
  <si>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</si>
  <si>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</si>
  <si>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</si>
  <si>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</si>
  <si>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</si>
  <si>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</si>
  <si>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</si>
  <si>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</si>
  <si>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</si>
  <si>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</si>
  <si>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</si>
  <si>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</si>
  <si>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</si>
  <si>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</si>
  <si>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</si>
  <si>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</si>
  <si>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</si>
  <si>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</si>
  <si>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</si>
  <si>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</si>
  <si>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</si>
  <si>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</si>
  <si>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</si>
  <si>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</si>
  <si>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</si>
  <si>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</si>
  <si>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</si>
  <si>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</si>
  <si>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</si>
  <si>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</si>
  <si>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</si>
  <si>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</si>
  <si>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</si>
  <si>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</si>
  <si>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</si>
  <si>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</si>
  <si>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</si>
  <si>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</si>
  <si>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</si>
  <si>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</si>
  <si>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</si>
  <si>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</si>
  <si>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</si>
  <si>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</si>
  <si>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</si>
  <si>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</si>
  <si>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</si>
  <si>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</si>
  <si>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</si>
  <si>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</si>
  <si>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</si>
  <si>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</si>
  <si>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</si>
  <si>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</si>
  <si>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</si>
  <si>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</si>
  <si>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</si>
  <si>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</si>
  <si>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</si>
  <si>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</si>
  <si>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</si>
  <si>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</si>
  <si>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</si>
  <si>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</si>
  <si>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</si>
  <si>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</si>
  <si>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</si>
  <si>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</si>
  <si>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</si>
  <si>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</si>
  <si>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</si>
  <si>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</si>
  <si>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</si>
  <si>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</si>
  <si>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</si>
  <si>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</si>
  <si>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</si>
  <si>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</si>
  <si>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</si>
  <si>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</si>
  <si>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</si>
  <si>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</si>
  <si>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</si>
  <si>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</si>
  <si>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</si>
  <si>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</si>
  <si>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</si>
  <si>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</si>
  <si>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</si>
  <si>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</si>
  <si>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</si>
  <si>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</si>
  <si>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</si>
  <si>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</si>
  <si>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</si>
  <si>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</si>
  <si>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</si>
  <si>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</si>
  <si>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</si>
  <si>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</si>
  <si>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</si>
  <si>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</si>
  <si>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</si>
  <si>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</si>
  <si>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</si>
  <si>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</si>
  <si>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</si>
  <si>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</si>
  <si>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</si>
  <si>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</si>
  <si>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</si>
  <si>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</si>
  <si>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</si>
  <si>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</si>
  <si>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</si>
  <si>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</si>
  <si>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</si>
  <si>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</si>
  <si>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</si>
  <si>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</si>
  <si>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</si>
  <si>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</si>
  <si>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</si>
  <si>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</si>
  <si>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</si>
  <si>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</si>
  <si>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</si>
  <si>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</si>
  <si>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</si>
  <si>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</si>
  <si>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</si>
  <si>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</si>
  <si>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</si>
  <si>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</si>
  <si>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</si>
  <si>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</si>
  <si>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</si>
  <si>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</si>
  <si>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</si>
  <si>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</si>
  <si>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</si>
  <si>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</si>
  <si>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</si>
  <si>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</si>
  <si>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</si>
  <si>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</si>
  <si>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</si>
  <si>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</si>
  <si>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</si>
  <si>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</si>
  <si>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</si>
  <si>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</si>
  <si>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</si>
  <si>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</si>
  <si>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</si>
  <si>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</si>
  <si>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</si>
  <si>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</si>
  <si>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</si>
  <si>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</si>
  <si>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</si>
  <si>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</si>
  <si>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</si>
  <si>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</si>
  <si>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</si>
  <si>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</si>
  <si>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</si>
  <si>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</si>
  <si>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</si>
  <si>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</si>
  <si>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</si>
  <si>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</si>
  <si>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</si>
  <si>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</si>
  <si>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</si>
  <si>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</si>
  <si>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</si>
  <si>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</si>
  <si>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</si>
  <si>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</si>
  <si>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</si>
  <si>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</si>
  <si>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</si>
  <si>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</si>
  <si>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</si>
  <si>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</si>
  <si>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</si>
  <si>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</si>
  <si>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</si>
  <si>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</si>
  <si>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</si>
  <si>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</si>
  <si>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</si>
  <si>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</si>
  <si>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</si>
  <si>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</si>
  <si>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</si>
  <si>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</si>
  <si>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</si>
  <si>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</si>
  <si>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</si>
  <si>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</si>
  <si>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</si>
  <si>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</si>
  <si>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</si>
  <si>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</si>
  <si>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</si>
  <si>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</si>
  <si>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</si>
  <si>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</si>
  <si>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</si>
  <si>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</si>
  <si>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</si>
  <si>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</si>
  <si>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</si>
  <si>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</si>
  <si>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</si>
  <si>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</si>
  <si>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</si>
  <si>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</si>
  <si>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</si>
  <si>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</si>
  <si>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</si>
  <si>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</si>
  <si>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</si>
  <si>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</si>
  <si>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</si>
  <si>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</si>
  <si>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</si>
  <si>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</si>
  <si>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</si>
  <si>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</si>
  <si>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</si>
  <si>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</si>
  <si>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</si>
  <si>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</si>
  <si>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</si>
  <si>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</si>
  <si>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</si>
  <si>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</si>
  <si>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</si>
  <si>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</si>
  <si>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</si>
  <si>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</si>
  <si>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</si>
  <si>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</si>
  <si>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</si>
  <si>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</si>
  <si>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</si>
  <si>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</si>
  <si>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</si>
  <si>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</si>
  <si>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</si>
  <si>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</si>
  <si>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</si>
  <si>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</si>
  <si>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</si>
  <si>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</si>
  <si>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</si>
  <si>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</si>
  <si>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</si>
  <si>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</si>
  <si>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</si>
  <si>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</si>
  <si>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</si>
  <si>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</si>
  <si>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</si>
  <si>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</si>
  <si>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</si>
  <si>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</si>
  <si>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</si>
  <si>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</si>
  <si>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</si>
  <si>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</si>
  <si>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</si>
  <si>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</si>
  <si>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</si>
  <si>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</si>
  <si>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</si>
  <si>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</si>
  <si>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</si>
  <si>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</si>
  <si>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</si>
  <si>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</si>
  <si>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</si>
  <si>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</si>
  <si>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</si>
  <si>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</si>
  <si>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</si>
  <si>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</si>
  <si>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</si>
  <si>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</si>
  <si>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</si>
  <si>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</si>
  <si>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</si>
  <si>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</si>
  <si>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</si>
  <si>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</si>
  <si>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</si>
  <si>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</si>
  <si>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</si>
  <si>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</si>
  <si>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</si>
  <si>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</si>
  <si>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</si>
  <si>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</si>
  <si>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</si>
  <si>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</si>
  <si>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</si>
  <si>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</si>
  <si>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</si>
  <si>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</si>
  <si>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</si>
  <si>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</si>
  <si>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</si>
  <si>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</si>
  <si>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</si>
  <si>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</si>
  <si>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</si>
  <si>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</si>
  <si>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</si>
  <si>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</si>
  <si>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</si>
  <si>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</si>
  <si>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</si>
  <si>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</si>
  <si>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</si>
  <si>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</si>
  <si>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</si>
  <si>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</si>
  <si>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</si>
  <si>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</si>
  <si>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</si>
  <si>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</si>
  <si>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</si>
  <si>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</si>
  <si>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</si>
  <si>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</si>
  <si>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</si>
  <si>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</si>
  <si>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</si>
  <si>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</si>
  <si>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</si>
  <si>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</si>
  <si>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</si>
  <si>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</si>
  <si>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</si>
  <si>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</si>
  <si>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</si>
  <si>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</si>
  <si>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</si>
  <si>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</si>
  <si>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</si>
  <si>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</si>
  <si>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</si>
  <si>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</si>
  <si>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</si>
  <si>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</si>
  <si>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</si>
  <si>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</si>
  <si>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</si>
  <si>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</si>
  <si>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</si>
  <si>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</si>
  <si>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</si>
  <si>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</si>
  <si>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</si>
  <si>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</si>
  <si>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</si>
  <si>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</si>
  <si>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</si>
  <si>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</si>
  <si>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</si>
  <si>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</si>
  <si>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</si>
  <si>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</si>
  <si>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</si>
  <si>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</si>
  <si>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</si>
  <si>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</si>
  <si>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</si>
  <si>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</si>
  <si>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</si>
  <si>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</si>
  <si>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</si>
  <si>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</si>
  <si>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</si>
  <si>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</si>
  <si>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</si>
  <si>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</si>
  <si>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</si>
  <si>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</si>
  <si>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</si>
  <si>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</si>
  <si>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</si>
  <si>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</si>
  <si>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</si>
  <si>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</si>
  <si>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</si>
  <si>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</si>
  <si>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</si>
  <si>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</si>
  <si>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</si>
  <si>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</si>
  <si>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</si>
  <si>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</si>
  <si>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</si>
  <si>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</si>
  <si>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</si>
  <si>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</si>
  <si>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</si>
  <si>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</si>
  <si>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</si>
  <si>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</si>
  <si>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</si>
  <si>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</si>
  <si>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</si>
  <si>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</si>
  <si>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</si>
  <si>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</si>
  <si>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</si>
  <si>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</si>
  <si>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</si>
  <si>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</si>
  <si>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</si>
  <si>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</si>
  <si>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</si>
  <si>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</si>
  <si>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</si>
  <si>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</si>
  <si>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</si>
  <si>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</si>
  <si>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</si>
  <si>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</si>
  <si>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</si>
  <si>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</si>
  <si>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</si>
  <si>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</si>
  <si>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</si>
  <si>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</si>
  <si>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</si>
  <si>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</si>
  <si>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</si>
  <si>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</si>
  <si>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</si>
  <si>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</si>
  <si>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</si>
  <si>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</si>
  <si>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</si>
  <si>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</si>
  <si>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</si>
  <si>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</si>
  <si>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</si>
  <si>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</si>
  <si>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</si>
  <si>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</si>
  <si>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</si>
  <si>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</si>
  <si>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</si>
  <si>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</si>
  <si>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</si>
  <si>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</si>
  <si>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</si>
  <si>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</si>
  <si>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</si>
  <si>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</si>
  <si>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</si>
  <si>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</si>
  <si>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</si>
  <si>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</si>
  <si>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</si>
  <si>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</si>
  <si>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</si>
  <si>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</si>
  <si>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</si>
  <si>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</si>
  <si>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</si>
  <si>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</si>
  <si>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</si>
  <si>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</si>
  <si>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</si>
  <si>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</si>
  <si>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</si>
  <si>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</si>
  <si>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</si>
  <si>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</si>
  <si>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</si>
  <si>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</si>
  <si>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</si>
  <si>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</si>
  <si>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</si>
  <si>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</si>
  <si>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</si>
  <si>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</si>
  <si>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</si>
  <si>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</si>
  <si>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</si>
  <si>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</si>
  <si>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</si>
  <si>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</si>
  <si>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</si>
  <si>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</si>
  <si>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</si>
  <si>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</si>
  <si>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</si>
  <si>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</si>
  <si>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</si>
  <si>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</si>
  <si>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</si>
  <si>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</si>
  <si>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</si>
  <si>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</si>
  <si>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</si>
  <si>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</si>
  <si>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</si>
  <si>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</si>
  <si>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</si>
  <si>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</si>
  <si>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</si>
  <si>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</si>
  <si>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</si>
  <si>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</si>
  <si>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</si>
  <si>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</si>
  <si>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</si>
  <si>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</si>
  <si>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</si>
  <si>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</si>
  <si>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</si>
  <si>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</si>
  <si>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</si>
  <si>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</si>
  <si>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</si>
  <si>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</si>
  <si>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</si>
  <si>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</si>
  <si>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</si>
  <si>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</si>
  <si>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</si>
  <si>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</si>
  <si>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</si>
  <si>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</si>
  <si>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</si>
  <si>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</si>
  <si>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</si>
  <si>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</si>
  <si>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</si>
  <si>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</si>
  <si>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</si>
  <si>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</si>
  <si>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</si>
  <si>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</si>
  <si>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</si>
  <si>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</si>
  <si>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</si>
  <si>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</si>
  <si>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</si>
  <si>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</si>
  <si>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</si>
  <si>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</si>
  <si>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</si>
  <si>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</si>
  <si>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</si>
  <si>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</si>
  <si>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</si>
  <si>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</si>
  <si>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</si>
  <si>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</si>
  <si>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</si>
  <si>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</si>
  <si>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</si>
  <si>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</si>
  <si>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</si>
  <si>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</si>
  <si>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</si>
  <si>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</si>
  <si>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</si>
  <si>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</si>
  <si>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</si>
  <si>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</si>
  <si>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</si>
  <si>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</si>
  <si>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</si>
  <si>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</si>
  <si>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</si>
  <si>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</si>
  <si>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</si>
  <si>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</si>
  <si>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</si>
  <si>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</si>
  <si>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</si>
  <si>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</si>
  <si>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</si>
  <si>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</si>
  <si>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</si>
  <si>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</si>
  <si>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</si>
  <si>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</si>
  <si>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</si>
  <si>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</si>
  <si>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</si>
  <si>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</si>
  <si>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</si>
  <si>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</si>
  <si>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</si>
  <si>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</si>
  <si>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</si>
  <si>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</si>
  <si>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</si>
  <si>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</si>
  <si>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</si>
  <si>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</si>
  <si>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</si>
  <si>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</si>
  <si>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</si>
  <si>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</si>
  <si>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</si>
  <si>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</si>
  <si>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</si>
  <si>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</si>
  <si>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</si>
  <si>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</si>
  <si>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</si>
  <si>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</si>
  <si>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</si>
  <si>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</si>
  <si>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</si>
  <si>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</si>
  <si>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</si>
  <si>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</si>
  <si>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</si>
  <si>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</si>
  <si>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</si>
  <si>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</si>
  <si>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</si>
  <si>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</si>
  <si>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</si>
  <si>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</si>
  <si>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</si>
  <si>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</si>
  <si>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</si>
  <si>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</si>
  <si>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</si>
  <si>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</si>
  <si>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</si>
  <si>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</si>
  <si>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</si>
  <si>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</si>
  <si>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</si>
  <si>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</si>
  <si>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</si>
  <si>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</si>
  <si>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</si>
  <si>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</si>
  <si>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</si>
  <si>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</si>
  <si>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</si>
  <si>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</si>
  <si>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</si>
  <si>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</si>
  <si>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</si>
  <si>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</si>
  <si>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</si>
  <si>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</si>
  <si>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</si>
  <si>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</si>
  <si>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</si>
  <si>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</si>
  <si>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</si>
  <si>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</si>
  <si>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</si>
  <si>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</si>
  <si>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</si>
  <si>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</si>
  <si>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</si>
  <si>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</si>
  <si>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</si>
  <si>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</si>
  <si>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</si>
  <si>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</si>
  <si>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</si>
  <si>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</si>
  <si>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</si>
  <si>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</si>
  <si>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</si>
  <si>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</si>
  <si>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</si>
  <si>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</si>
  <si>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</si>
  <si>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</si>
  <si>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</si>
  <si>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</si>
  <si>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</si>
  <si>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</si>
  <si>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</si>
  <si>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</si>
  <si>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</si>
  <si>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</si>
  <si>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</si>
  <si>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</si>
  <si>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</si>
  <si>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</si>
  <si>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</si>
  <si>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</si>
  <si>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</si>
  <si>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</si>
  <si>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</si>
  <si>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</si>
  <si>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</si>
  <si>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</si>
  <si>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</si>
  <si>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</si>
  <si>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</si>
  <si>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</si>
  <si>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</si>
  <si>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</si>
  <si>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</si>
  <si>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</si>
  <si>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</si>
  <si>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</si>
  <si>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</si>
  <si>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</si>
  <si>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</si>
  <si>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</si>
  <si>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</si>
  <si>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</si>
  <si>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</si>
  <si>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</si>
  <si>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</si>
  <si>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</si>
  <si>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</si>
  <si>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</si>
  <si>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</si>
  <si>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</si>
  <si>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</si>
  <si>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</si>
  <si>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</si>
  <si>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</si>
  <si>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</si>
  <si>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</si>
  <si>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</si>
  <si>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</si>
  <si>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</si>
  <si>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</si>
  <si>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</si>
  <si>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</si>
  <si>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</si>
  <si>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</si>
  <si>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</si>
  <si>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</si>
  <si>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</si>
  <si>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</si>
  <si>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</si>
  <si>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</si>
  <si>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</si>
  <si>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</si>
  <si>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</si>
  <si>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</si>
  <si>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</si>
  <si>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</si>
  <si>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</si>
  <si>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</si>
  <si>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</si>
  <si>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</si>
  <si>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</si>
  <si>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</si>
  <si>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</si>
  <si>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</si>
  <si>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</si>
  <si>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</si>
  <si>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</si>
  <si>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</si>
  <si>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</si>
  <si>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</si>
  <si>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</si>
  <si>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</si>
  <si>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</si>
  <si>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</si>
  <si>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</si>
  <si>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</si>
  <si>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</si>
  <si>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</si>
  <si>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</si>
  <si>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</si>
  <si>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</si>
  <si>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</si>
  <si>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</si>
  <si>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</si>
  <si>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</si>
  <si>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</si>
  <si>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</si>
  <si>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</si>
  <si>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</si>
  <si>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</si>
  <si>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</si>
  <si>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</si>
  <si>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</si>
  <si>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</si>
  <si>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</si>
  <si>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</si>
  <si>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</si>
  <si>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</si>
  <si>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</si>
  <si>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</si>
  <si>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</si>
  <si>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</si>
  <si>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</si>
  <si>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</si>
  <si>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</si>
  <si>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</si>
  <si>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</si>
  <si>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</si>
  <si>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</si>
  <si>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</si>
  <si>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</si>
  <si>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</si>
  <si>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</si>
  <si>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</si>
  <si>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</si>
  <si>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</si>
  <si>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</si>
  <si>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</si>
  <si>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</si>
  <si>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</si>
  <si>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</si>
  <si>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</si>
  <si>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</si>
  <si>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</si>
  <si>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</si>
  <si>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</si>
  <si>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</si>
  <si>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</si>
  <si>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</si>
  <si>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</si>
  <si>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</si>
  <si>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</si>
  <si>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</si>
  <si>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</si>
  <si>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</si>
  <si>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</si>
  <si>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</si>
  <si>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</si>
  <si>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</si>
  <si>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</si>
  <si>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</si>
  <si>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</si>
  <si>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</si>
  <si>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</si>
  <si>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</si>
  <si>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</si>
  <si>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</si>
  <si>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</si>
  <si>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</si>
  <si>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</si>
  <si>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</si>
  <si>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</si>
  <si>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</si>
  <si>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</si>
  <si>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</si>
  <si>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</si>
  <si>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</si>
  <si>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</si>
  <si>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</si>
  <si>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</si>
  <si>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</si>
  <si>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</si>
  <si>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</si>
  <si>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</si>
  <si>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</si>
  <si>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</si>
  <si>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</si>
  <si>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</si>
  <si>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</si>
  <si>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</si>
  <si>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</si>
  <si>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</si>
  <si>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</si>
  <si>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</si>
  <si>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</si>
  <si>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</si>
  <si>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</si>
  <si>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</si>
  <si>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</si>
  <si>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</si>
  <si>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</si>
  <si>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</si>
  <si>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</si>
  <si>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</si>
  <si>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</si>
  <si>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</si>
  <si>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</si>
  <si>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</si>
  <si>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</si>
  <si>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</si>
  <si>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</si>
  <si>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</si>
  <si>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</si>
  <si>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</si>
  <si>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</si>
  <si>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</si>
  <si>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</si>
  <si>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</si>
  <si>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</si>
  <si>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</si>
  <si>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</si>
  <si>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</si>
  <si>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</si>
  <si>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</si>
  <si>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</si>
  <si>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</si>
  <si>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</si>
  <si>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</si>
  <si>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</si>
  <si>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</si>
  <si>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</si>
  <si>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</si>
  <si>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</si>
  <si>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</si>
  <si>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</si>
  <si>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</si>
  <si>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</si>
  <si>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</si>
  <si>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</si>
  <si>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</si>
  <si>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</si>
  <si>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</si>
  <si>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</si>
  <si>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</si>
  <si>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</si>
  <si>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</si>
  <si>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</si>
  <si>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</si>
  <si>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</si>
  <si>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</si>
  <si>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</si>
  <si>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</si>
  <si>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</si>
  <si>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</si>
  <si>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</si>
  <si>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</si>
  <si>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</si>
  <si>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</si>
  <si>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</si>
  <si>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</si>
  <si>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</si>
  <si>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</si>
  <si>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</si>
  <si>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</si>
  <si>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</si>
  <si>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</si>
  <si>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</si>
  <si>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</si>
  <si>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</si>
  <si>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</si>
  <si>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</si>
  <si>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</si>
  <si>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</si>
  <si>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</si>
  <si>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</si>
  <si>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</si>
  <si>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</si>
  <si>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</si>
  <si>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</si>
  <si>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</si>
  <si>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</si>
  <si>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</si>
  <si>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</si>
  <si>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</si>
  <si>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</si>
  <si>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</si>
  <si>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</si>
  <si>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</si>
  <si>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</si>
  <si>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</si>
  <si>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</si>
  <si>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</si>
  <si>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</si>
  <si>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</si>
  <si>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</si>
  <si>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</si>
  <si>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</si>
  <si>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</si>
  <si>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</si>
  <si>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</si>
  <si>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</si>
  <si>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</si>
  <si>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</si>
  <si>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</si>
  <si>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</si>
  <si>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</si>
  <si>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</si>
  <si>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</si>
  <si>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</si>
  <si>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</si>
  <si>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</si>
  <si>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</si>
  <si>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</si>
  <si>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</si>
  <si>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</si>
  <si>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</si>
  <si>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</si>
  <si>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</si>
  <si>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</si>
  <si>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</si>
  <si>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</si>
  <si>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</si>
  <si>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</si>
  <si>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</si>
  <si>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</si>
  <si>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</si>
  <si>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</si>
  <si>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</si>
  <si>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</si>
  <si>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</si>
  <si>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</si>
  <si>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</si>
  <si>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</si>
  <si>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</si>
  <si>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</si>
  <si>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</si>
  <si>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</si>
  <si>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</si>
  <si>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</si>
  <si>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</si>
  <si>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</si>
  <si>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</si>
  <si>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</si>
  <si>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</si>
  <si>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</si>
  <si>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</si>
  <si>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</si>
  <si>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</si>
  <si>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</si>
  <si>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</si>
  <si>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</si>
  <si>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</si>
  <si>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</si>
  <si>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</si>
  <si>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</si>
  <si>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</si>
  <si>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</si>
  <si>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</si>
  <si>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</si>
  <si>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</si>
  <si>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</si>
  <si>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</si>
  <si>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</si>
  <si>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</si>
  <si>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</si>
  <si>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</si>
  <si>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</si>
  <si>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</si>
  <si>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</si>
  <si>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</si>
  <si>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</si>
  <si>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</si>
  <si>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</si>
  <si>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</si>
  <si>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</si>
  <si>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</si>
  <si>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</si>
  <si>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</si>
  <si>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</si>
  <si>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</si>
  <si>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</si>
  <si>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</si>
  <si>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</si>
  <si>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</si>
  <si>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</si>
  <si>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</si>
  <si>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</si>
  <si>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</si>
  <si>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</si>
  <si>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</si>
  <si>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</si>
  <si>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</si>
  <si>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</si>
  <si>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</si>
  <si>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</si>
  <si>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</si>
  <si>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</si>
  <si>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</si>
  <si>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</si>
  <si>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</si>
  <si>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</si>
  <si>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</si>
  <si>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</si>
  <si>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</si>
  <si>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</si>
  <si>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</si>
  <si>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</si>
  <si>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</si>
  <si>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</si>
  <si>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</si>
  <si>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</si>
  <si>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</si>
  <si>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</si>
  <si>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</si>
  <si>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</si>
  <si>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</si>
  <si>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</si>
  <si>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</si>
  <si>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</si>
  <si>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</si>
  <si>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</si>
  <si>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</si>
  <si>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</si>
  <si>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</si>
  <si>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</si>
  <si>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</si>
  <si>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</si>
  <si>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</si>
  <si>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</si>
  <si>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</si>
  <si>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</si>
  <si>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</si>
  <si>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</si>
  <si>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</si>
  <si>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</si>
  <si>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</si>
  <si>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</si>
  <si>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</si>
  <si>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</si>
  <si>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</si>
  <si>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</si>
  <si>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</si>
  <si>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</si>
  <si>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</si>
  <si>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</si>
  <si>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</si>
  <si>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</si>
  <si>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</si>
  <si>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</si>
  <si>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</si>
  <si>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</si>
  <si>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</si>
  <si>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</si>
  <si>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</si>
  <si>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</si>
  <si>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</si>
  <si>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</si>
  <si>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</si>
  <si>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</si>
  <si>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</si>
  <si>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</si>
  <si>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</si>
  <si>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</si>
  <si>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</si>
  <si>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</si>
  <si>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</si>
  <si>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</si>
  <si>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</si>
  <si>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</si>
  <si>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</si>
  <si>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</si>
  <si>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</si>
  <si>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</si>
  <si>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</si>
  <si>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</si>
  <si>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</si>
  <si>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</si>
  <si>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</si>
  <si>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</si>
  <si>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</si>
  <si>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</si>
  <si>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</si>
  <si>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</si>
  <si>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</si>
  <si>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</si>
  <si>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</si>
  <si>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</si>
  <si>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</si>
  <si>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</si>
  <si>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</si>
  <si>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</si>
  <si>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</si>
  <si>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</si>
  <si>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</si>
  <si>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</si>
  <si>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</si>
  <si>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</si>
  <si>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</si>
  <si>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</si>
  <si>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</si>
  <si>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</si>
  <si>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</si>
  <si>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</si>
  <si>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</si>
  <si>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</si>
  <si>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</si>
  <si>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</si>
  <si>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</si>
  <si>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</si>
  <si>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</si>
  <si>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</si>
  <si>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</si>
  <si>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</si>
  <si>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</si>
  <si>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</si>
  <si>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</si>
  <si>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</si>
  <si>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</si>
  <si>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</si>
  <si>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</si>
  <si>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</si>
  <si>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</si>
  <si>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</si>
  <si>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</si>
  <si>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</si>
  <si>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</si>
  <si>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</si>
  <si>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</si>
  <si>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</si>
  <si>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</si>
  <si>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</si>
  <si>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</si>
  <si>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</si>
  <si>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</si>
  <si>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</si>
  <si>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</si>
  <si>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</si>
  <si>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</si>
  <si>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</si>
  <si>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</si>
  <si>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</si>
  <si>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</si>
  <si>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</si>
  <si>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</si>
  <si>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</si>
  <si>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</si>
  <si>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</si>
  <si>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</si>
  <si>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</si>
  <si>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</si>
  <si>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</si>
  <si>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</si>
  <si>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</si>
  <si>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</si>
  <si>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</si>
  <si>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</si>
  <si>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</si>
  <si>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</si>
  <si>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</si>
  <si>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</si>
  <si>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</si>
  <si>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</si>
  <si>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</si>
  <si>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</si>
  <si>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</si>
  <si>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</si>
  <si>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</si>
  <si>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</si>
  <si>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</si>
  <si>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</si>
  <si>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</si>
  <si>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</si>
  <si>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</si>
  <si>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</si>
  <si>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</si>
  <si>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</si>
  <si>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</si>
  <si>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</si>
  <si>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</si>
  <si>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</si>
  <si>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</si>
  <si>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</si>
  <si>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</si>
  <si>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</si>
  <si>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</si>
  <si>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</si>
  <si>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</si>
  <si>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</si>
  <si>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</si>
  <si>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</si>
  <si>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</si>
  <si>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</si>
  <si>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</si>
  <si>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</si>
  <si>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</si>
  <si>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</si>
  <si>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</si>
  <si>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</si>
  <si>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</si>
  <si>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</si>
  <si>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</si>
  <si>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</si>
  <si>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</si>
  <si>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</si>
  <si>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</si>
  <si>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</si>
  <si>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</si>
  <si>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</si>
  <si>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</si>
  <si>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</si>
  <si>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</si>
  <si>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</si>
  <si>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</si>
  <si>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</si>
  <si>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</si>
  <si>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</si>
  <si>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</si>
  <si>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</si>
  <si>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</si>
  <si>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</si>
  <si>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</si>
  <si>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</si>
  <si>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</si>
  <si>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</si>
  <si>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</si>
  <si>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</si>
  <si>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</si>
  <si>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</si>
  <si>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</si>
  <si>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</si>
  <si>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</si>
  <si>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</si>
  <si>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</si>
  <si>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</si>
  <si>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</si>
  <si>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</si>
  <si>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</si>
  <si>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</si>
  <si>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</si>
  <si>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</si>
  <si>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</si>
  <si>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</si>
  <si>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</si>
  <si>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</si>
  <si>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</si>
  <si>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</si>
  <si>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</si>
  <si>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</si>
  <si>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</si>
  <si>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</si>
  <si>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</si>
  <si>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</si>
  <si>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</si>
  <si>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</si>
  <si>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</si>
  <si>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</si>
  <si>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</si>
  <si>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</si>
  <si>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</si>
  <si>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</si>
  <si>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</si>
  <si>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</si>
  <si>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</si>
  <si>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</si>
  <si>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</si>
  <si>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</si>
  <si>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</si>
  <si>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</si>
  <si>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</si>
  <si>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</si>
  <si>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</si>
  <si>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</si>
  <si>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</si>
  <si>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</si>
  <si>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</si>
  <si>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</si>
  <si>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</si>
  <si>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</si>
  <si>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</si>
  <si>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</si>
  <si>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</si>
  <si>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</si>
  <si>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</si>
  <si>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</si>
  <si>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</si>
  <si>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</si>
  <si>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</si>
  <si>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</si>
  <si>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</si>
  <si>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</si>
  <si>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</si>
  <si>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</si>
  <si>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</si>
  <si>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</si>
  <si>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</si>
  <si>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</si>
  <si>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</si>
  <si>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</si>
  <si>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</si>
  <si>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</si>
  <si>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</si>
  <si>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</si>
  <si>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</si>
  <si>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</si>
  <si>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</si>
  <si>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</si>
  <si>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</si>
  <si>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</si>
  <si>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</si>
  <si>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</si>
  <si>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</si>
  <si>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</si>
  <si>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</si>
  <si>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</si>
  <si>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</si>
  <si>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</si>
  <si>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</si>
  <si>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</si>
  <si>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</si>
  <si>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</si>
  <si>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</si>
  <si>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</si>
  <si>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</si>
  <si>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</si>
  <si>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</si>
  <si>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</si>
  <si>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</si>
  <si>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</si>
  <si>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</si>
  <si>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</si>
  <si>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</si>
  <si>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</si>
  <si>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</si>
  <si>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</si>
  <si>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</si>
  <si>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</si>
  <si>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</si>
  <si>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</si>
  <si>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</si>
  <si>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</si>
  <si>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</si>
  <si>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</si>
  <si>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</si>
  <si>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</si>
  <si>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</si>
  <si>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</si>
  <si>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</si>
  <si>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</si>
  <si>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</si>
  <si>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</si>
  <si>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</si>
  <si>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</si>
  <si>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</si>
  <si>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</si>
  <si>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</si>
  <si>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</si>
  <si>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</si>
  <si>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</si>
  <si>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</si>
  <si>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</si>
  <si>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</si>
  <si>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</si>
  <si>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</si>
  <si>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</si>
  <si>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</si>
  <si>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</si>
  <si>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</si>
  <si>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</si>
  <si>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</si>
  <si>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</si>
  <si>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</si>
  <si>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</si>
  <si>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</si>
  <si>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</si>
  <si>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</si>
  <si>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</si>
  <si>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</si>
  <si>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</si>
  <si>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</si>
  <si>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</si>
  <si>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</si>
  <si>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</si>
  <si>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</si>
  <si>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</si>
  <si>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</si>
  <si>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</si>
  <si>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</si>
  <si>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</si>
  <si>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</si>
  <si>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</si>
  <si>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</si>
  <si>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</si>
  <si>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</si>
  <si>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</si>
  <si>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</si>
  <si>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</si>
  <si>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</si>
  <si>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</si>
  <si>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</si>
  <si>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</si>
  <si>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</si>
  <si>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</si>
  <si>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</si>
  <si>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</si>
  <si>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</si>
  <si>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</si>
  <si>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</si>
  <si>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</si>
  <si>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</si>
  <si>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</si>
  <si>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</si>
  <si>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</si>
  <si>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</si>
  <si>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</si>
  <si>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</si>
  <si>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</si>
  <si>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</si>
  <si>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</si>
  <si>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</si>
  <si>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</si>
  <si>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</si>
  <si>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</si>
  <si>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</si>
  <si>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</si>
  <si>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</si>
  <si>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</si>
  <si>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</si>
  <si>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</si>
  <si>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</si>
  <si>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</si>
  <si>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</si>
  <si>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</si>
  <si>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</si>
  <si>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</si>
  <si>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</si>
  <si>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</si>
  <si>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</si>
  <si>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</si>
  <si>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</si>
  <si>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</si>
  <si>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</si>
  <si>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</si>
  <si>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</si>
  <si>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</si>
  <si>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</si>
  <si>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</si>
  <si>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</si>
  <si>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</si>
  <si>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</si>
  <si>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</si>
  <si>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</si>
  <si>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</si>
  <si>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</si>
  <si>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</si>
  <si>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</si>
  <si>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</si>
  <si>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</si>
  <si>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</si>
  <si>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</si>
  <si>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</si>
  <si>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</si>
  <si>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</si>
  <si>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</si>
  <si>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</si>
  <si>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</si>
  <si>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</si>
  <si>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</si>
  <si>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</si>
  <si>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</si>
  <si>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</si>
  <si>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</si>
  <si>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</si>
  <si>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</si>
  <si>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</si>
  <si>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</si>
  <si>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</si>
  <si>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</si>
  <si>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</si>
  <si>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</si>
  <si>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</si>
  <si>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</si>
  <si>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</si>
  <si>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</si>
  <si>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</si>
  <si>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</si>
  <si>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</si>
  <si>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</si>
  <si>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</si>
  <si>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</si>
  <si>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</si>
  <si>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</si>
  <si>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</si>
  <si>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</si>
  <si>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</si>
  <si>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</si>
  <si>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</si>
  <si>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</si>
  <si>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</si>
  <si>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</si>
  <si>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</si>
  <si>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</si>
  <si>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</si>
  <si>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</si>
  <si>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</si>
  <si>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</si>
  <si>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</si>
  <si>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</si>
  <si>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</si>
  <si>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</si>
  <si>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</si>
  <si>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</si>
  <si>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</si>
  <si>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</si>
  <si>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</si>
  <si>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</si>
  <si>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</si>
  <si>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</si>
  <si>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</si>
  <si>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</si>
  <si>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</si>
  <si>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</si>
  <si>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</si>
  <si>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</si>
  <si>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</si>
  <si>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</si>
  <si>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</si>
  <si>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</si>
  <si>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</si>
  <si>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</si>
  <si>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</si>
  <si>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</si>
  <si>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</si>
  <si>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</si>
  <si>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</si>
  <si>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</si>
  <si>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</si>
  <si>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</si>
  <si>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</si>
  <si>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</si>
  <si>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</si>
  <si>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</si>
  <si>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</si>
  <si>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</si>
  <si>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</si>
  <si>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</si>
  <si>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</si>
  <si>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</si>
  <si>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</si>
  <si>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</si>
  <si>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</si>
  <si>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</si>
  <si>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</si>
  <si>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</si>
  <si>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</si>
  <si>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</si>
  <si>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</si>
  <si>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</si>
  <si>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</si>
  <si>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</si>
  <si>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</si>
  <si>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</si>
  <si>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</si>
  <si>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</si>
  <si>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</si>
  <si>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</si>
  <si>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</si>
  <si>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</si>
  <si>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</si>
  <si>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</si>
  <si>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</si>
  <si>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</si>
  <si>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</si>
  <si>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</si>
  <si>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</si>
  <si>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</si>
  <si>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</si>
  <si>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</si>
  <si>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</si>
  <si>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</si>
  <si>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</si>
  <si>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</si>
  <si>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</si>
  <si>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</si>
  <si>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</si>
  <si>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</si>
  <si>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</si>
  <si>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</si>
  <si>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</si>
  <si>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</si>
  <si>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</si>
  <si>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</si>
  <si>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</si>
  <si>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</si>
  <si>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</si>
  <si>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</si>
  <si>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</si>
  <si>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</si>
  <si>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</si>
  <si>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</si>
  <si>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</si>
  <si>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</si>
  <si>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</si>
  <si>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</si>
  <si>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</si>
  <si>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</si>
  <si>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</si>
  <si>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</si>
  <si>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</si>
  <si>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</si>
  <si>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</si>
  <si>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</si>
  <si>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</si>
  <si>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</si>
  <si>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</si>
  <si>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</si>
  <si>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</si>
  <si>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</si>
  <si>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</si>
  <si>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</si>
  <si>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</si>
  <si>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</si>
  <si>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</si>
  <si>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</si>
  <si>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</si>
  <si>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</si>
  <si>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</si>
  <si>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</si>
  <si>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</si>
  <si>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</si>
  <si>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</si>
  <si>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</si>
  <si>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</si>
  <si>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</si>
  <si>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</si>
  <si>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</si>
  <si>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</si>
  <si>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</si>
  <si>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</si>
  <si>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</si>
  <si>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</si>
  <si>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</si>
  <si>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</si>
  <si>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</si>
  <si>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</si>
  <si>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</si>
  <si>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</si>
  <si>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</si>
  <si>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</si>
  <si>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</si>
  <si>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</si>
  <si>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</si>
  <si>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</si>
  <si>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</si>
  <si>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</si>
  <si>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</si>
  <si>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</si>
  <si>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</si>
  <si>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</si>
  <si>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</si>
  <si>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</si>
  <si>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</si>
  <si>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</si>
  <si>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</si>
  <si>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</si>
  <si>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</si>
  <si>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</si>
  <si>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</si>
  <si>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</si>
  <si>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</si>
  <si>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</si>
  <si>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</si>
  <si>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</si>
  <si>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</si>
  <si>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</si>
  <si>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</si>
  <si>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</si>
  <si>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</si>
  <si>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</si>
  <si>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</si>
  <si>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</si>
  <si>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</si>
  <si>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</si>
  <si>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</si>
  <si>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</si>
  <si>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</si>
  <si>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</si>
  <si>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</si>
  <si>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</si>
  <si>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</si>
  <si>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</si>
  <si>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</si>
  <si>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</si>
  <si>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</si>
  <si>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</si>
  <si>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</si>
  <si>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</si>
  <si>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</si>
  <si>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</si>
  <si>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</si>
  <si>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</si>
  <si>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</si>
  <si>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</si>
  <si>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</si>
  <si>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</si>
  <si>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</si>
  <si>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</si>
  <si>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</si>
  <si>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</si>
  <si>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</si>
  <si>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</si>
  <si>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</si>
  <si>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</si>
  <si>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</si>
  <si>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</si>
  <si>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</si>
  <si>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</si>
  <si>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</si>
  <si>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</si>
  <si>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</si>
  <si>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</si>
  <si>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</si>
  <si>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</si>
  <si>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</si>
  <si>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</si>
  <si>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</si>
  <si>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</si>
  <si>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</si>
  <si>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</si>
  <si>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</si>
  <si>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</si>
  <si>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</si>
  <si>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</si>
  <si>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</si>
  <si>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</si>
  <si>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</si>
  <si>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</si>
  <si>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</si>
  <si>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</si>
  <si>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</si>
  <si>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</si>
  <si>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</si>
  <si>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</si>
  <si>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</si>
  <si>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</si>
  <si>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</si>
  <si>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</si>
  <si>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</si>
  <si>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</si>
  <si>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</si>
  <si>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</si>
  <si>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</si>
  <si>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</si>
  <si>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</si>
  <si>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</si>
  <si>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</si>
  <si>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</si>
  <si>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</si>
  <si>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</si>
  <si>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</si>
  <si>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</si>
  <si>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</si>
  <si>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</si>
  <si>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</si>
  <si>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</si>
  <si>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</si>
  <si>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</si>
  <si>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</si>
  <si>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</si>
  <si>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</si>
  <si>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</si>
  <si>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</si>
  <si>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</si>
  <si>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</si>
  <si>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</si>
  <si>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</si>
  <si>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</si>
  <si>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</si>
  <si>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</si>
  <si>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</si>
  <si>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</si>
  <si>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</si>
  <si>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</si>
  <si>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</si>
  <si>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</si>
  <si>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</si>
  <si>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</si>
  <si>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</si>
  <si>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</si>
  <si>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</si>
  <si>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</si>
  <si>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</si>
  <si>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</si>
  <si>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</si>
  <si>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</si>
  <si>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</si>
  <si>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</si>
  <si>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</si>
  <si>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</si>
  <si>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</si>
  <si>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</si>
  <si>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</si>
  <si>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</si>
  <si>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</si>
  <si>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</si>
  <si>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</si>
  <si>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</si>
  <si>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</si>
  <si>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</si>
  <si>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</si>
  <si>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</si>
  <si>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</si>
  <si>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</si>
  <si>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</si>
  <si>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</si>
  <si>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</si>
  <si>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</si>
  <si>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</si>
  <si>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</si>
  <si>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</si>
  <si>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</si>
  <si>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</si>
  <si>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</si>
  <si>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</si>
  <si>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</si>
  <si>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</si>
  <si>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</si>
  <si>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</si>
  <si>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</si>
  <si>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</si>
  <si>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</si>
  <si>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</si>
  <si>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</si>
  <si>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</si>
  <si>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</si>
  <si>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</si>
  <si>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</si>
  <si>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</si>
  <si>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</si>
  <si>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</si>
  <si>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</si>
  <si>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</si>
  <si>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</si>
  <si>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</si>
  <si>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</si>
  <si>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</si>
  <si>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</si>
  <si>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</si>
  <si>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</si>
  <si>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</si>
  <si>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</si>
  <si>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</si>
  <si>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</si>
  <si>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</si>
  <si>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</si>
  <si>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</si>
  <si>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</si>
  <si>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</si>
  <si>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</si>
  <si>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</si>
  <si>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</si>
  <si>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</si>
  <si>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</si>
  <si>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</si>
  <si>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</si>
  <si>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</si>
  <si>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</si>
  <si>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</si>
  <si>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</si>
  <si>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</si>
  <si>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</si>
  <si>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</si>
  <si>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</si>
  <si>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</si>
  <si>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</si>
  <si>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</si>
  <si>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</si>
  <si>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</si>
  <si>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</si>
  <si>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</si>
  <si>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</si>
  <si>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</si>
  <si>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</si>
  <si>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</si>
  <si>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</si>
  <si>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</si>
  <si>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</si>
  <si>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</si>
  <si>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</si>
  <si>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</si>
  <si>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</si>
  <si>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</si>
  <si>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</si>
  <si>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</si>
  <si>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</si>
  <si>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</si>
  <si>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</si>
  <si>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</si>
  <si>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</si>
  <si>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</si>
  <si>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</si>
  <si>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</si>
  <si>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</si>
  <si>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</si>
  <si>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</si>
  <si>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</si>
  <si>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</si>
  <si>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</si>
  <si>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</si>
  <si>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</si>
  <si>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</si>
  <si>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</si>
  <si>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</si>
  <si>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</si>
  <si>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</si>
  <si>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</si>
  <si>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</si>
  <si>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</si>
  <si>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</si>
  <si>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</si>
  <si>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</si>
  <si>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</si>
  <si>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</si>
  <si>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</si>
  <si>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</si>
  <si>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</si>
  <si>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</si>
  <si>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</si>
  <si>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</si>
  <si>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</si>
  <si>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</si>
  <si>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</si>
  <si>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</si>
  <si>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</si>
  <si>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</si>
  <si>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</si>
  <si>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</si>
  <si>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</si>
  <si>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</si>
  <si>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</si>
  <si>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</si>
  <si>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</si>
  <si>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</si>
  <si>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</si>
  <si>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</si>
  <si>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</si>
  <si>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</si>
  <si>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</si>
  <si>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</si>
  <si>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</si>
  <si>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</si>
  <si>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</si>
  <si>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</si>
  <si>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</si>
  <si>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</si>
  <si>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</si>
  <si>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</si>
  <si>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</si>
  <si>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</si>
  <si>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</si>
  <si>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</si>
  <si>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</si>
  <si>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</si>
  <si>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</si>
  <si>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</si>
  <si>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</si>
  <si>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</si>
  <si>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</si>
  <si>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</si>
  <si>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</si>
  <si>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</si>
  <si>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</si>
  <si>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</si>
  <si>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</si>
  <si>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</si>
  <si>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</si>
  <si>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</si>
  <si>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</si>
  <si>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</si>
  <si>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</si>
  <si>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</si>
  <si>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</si>
  <si>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</si>
  <si>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</si>
  <si>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</si>
  <si>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</si>
  <si>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</si>
  <si>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</si>
  <si>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</si>
  <si>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</si>
  <si>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</si>
  <si>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</si>
  <si>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</si>
  <si>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</si>
  <si>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</si>
  <si>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</si>
  <si>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</si>
  <si>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</si>
  <si>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</si>
  <si>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</si>
  <si>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</si>
  <si>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</si>
  <si>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</si>
  <si>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</si>
  <si>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</si>
  <si>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</si>
  <si>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</si>
  <si>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</si>
  <si>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</si>
  <si>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</si>
  <si>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</si>
  <si>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</si>
  <si>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</si>
  <si>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</si>
  <si>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</si>
  <si>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</si>
  <si>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</si>
  <si>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</si>
  <si>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</si>
  <si>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</si>
  <si>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</si>
  <si>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</si>
  <si>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</si>
  <si>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</si>
  <si>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</si>
  <si>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</si>
  <si>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</si>
  <si>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</si>
  <si>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</si>
  <si>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</si>
  <si>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</si>
  <si>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</si>
  <si>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</si>
  <si>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</si>
  <si>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</si>
  <si>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</si>
  <si>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</si>
  <si>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</si>
  <si>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</si>
  <si>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</si>
  <si>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</si>
  <si>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</si>
  <si>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</si>
  <si>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</si>
  <si>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</si>
  <si>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</si>
  <si>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</si>
  <si>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</si>
  <si>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</si>
  <si>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</si>
  <si>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</si>
  <si>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</si>
  <si>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</si>
  <si>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</si>
  <si>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</si>
  <si>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</si>
  <si>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</si>
  <si>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</si>
  <si>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</si>
  <si>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</si>
  <si>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</si>
  <si>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</si>
  <si>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</si>
  <si>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</si>
  <si>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</si>
  <si>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</si>
  <si>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</si>
  <si>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</si>
  <si>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</si>
  <si>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</si>
  <si>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</si>
  <si>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</si>
  <si>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</si>
  <si>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</si>
  <si>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</si>
  <si>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</si>
  <si>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</si>
  <si>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</si>
  <si>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</si>
  <si>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</si>
  <si>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</si>
  <si>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</si>
  <si>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</si>
  <si>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</si>
  <si>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</si>
  <si>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</si>
  <si>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</si>
  <si>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</si>
  <si>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</si>
  <si>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</si>
  <si>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</si>
  <si>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</si>
  <si>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</si>
  <si>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</si>
  <si>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</si>
  <si>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</si>
  <si>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</si>
  <si>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</si>
  <si>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</si>
  <si>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</si>
  <si>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</si>
  <si>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</si>
  <si>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</si>
  <si>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</si>
  <si>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</si>
  <si>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</si>
  <si>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</si>
  <si>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</si>
  <si>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</si>
  <si>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</si>
  <si>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</si>
  <si>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</si>
  <si>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</si>
  <si>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</si>
  <si>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</si>
  <si>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</si>
  <si>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</si>
  <si>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</si>
  <si>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</si>
  <si>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</si>
  <si>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</si>
  <si>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</si>
  <si>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</si>
  <si>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</si>
  <si>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</si>
  <si>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</si>
  <si>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</si>
  <si>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</si>
  <si>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</si>
  <si>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</si>
  <si>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</si>
  <si>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</si>
  <si>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</si>
  <si>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</si>
  <si>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</si>
  <si>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</si>
  <si>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</si>
  <si>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</si>
  <si>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</si>
  <si>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</si>
  <si>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</si>
  <si>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</si>
  <si>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</si>
  <si>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</si>
  <si>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</si>
  <si>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</si>
  <si>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</si>
  <si>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</si>
  <si>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</si>
  <si>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</si>
  <si>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</si>
  <si>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</si>
  <si>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</si>
  <si>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</si>
  <si>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</si>
  <si>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</si>
  <si>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</si>
  <si>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</si>
  <si>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</si>
  <si>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</si>
  <si>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</si>
  <si>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</si>
  <si>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</si>
  <si>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</si>
  <si>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</si>
  <si>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</si>
  <si>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</si>
  <si>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</si>
  <si>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</si>
  <si>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</si>
  <si>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</si>
  <si>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</si>
  <si>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</si>
  <si>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</si>
  <si>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</si>
  <si>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</si>
  <si>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</si>
  <si>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</si>
  <si>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</si>
  <si>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</si>
  <si>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</si>
  <si>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</si>
  <si>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</si>
  <si>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</si>
  <si>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</si>
  <si>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</si>
  <si>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</si>
  <si>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</si>
  <si>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</si>
  <si>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</si>
  <si>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</si>
  <si>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</si>
  <si>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</si>
  <si>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</si>
  <si>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</si>
  <si>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</si>
  <si>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</si>
  <si>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</si>
  <si>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</si>
  <si>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</si>
  <si>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</si>
  <si>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</si>
  <si>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</si>
  <si>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</si>
  <si>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</si>
  <si>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</si>
  <si>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</si>
  <si>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</si>
  <si>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</si>
  <si>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</si>
  <si>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</si>
  <si>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</si>
  <si>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</si>
  <si>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</si>
  <si>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</si>
  <si>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</si>
  <si>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</si>
  <si>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</si>
  <si>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</si>
  <si>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</si>
  <si>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</si>
  <si>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</si>
  <si>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</si>
  <si>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</si>
  <si>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</si>
  <si>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</si>
  <si>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</si>
  <si>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</si>
  <si>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</si>
  <si>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</si>
  <si>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</si>
  <si>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</si>
  <si>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</si>
  <si>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</si>
  <si>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</si>
  <si>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</si>
  <si>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</si>
  <si>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</si>
  <si>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</si>
  <si>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</si>
  <si>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</si>
  <si>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</si>
  <si>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</si>
  <si>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</si>
  <si>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</si>
  <si>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</si>
  <si>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</si>
  <si>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</si>
  <si>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</si>
  <si>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</si>
  <si>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</si>
  <si>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</si>
  <si>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</si>
  <si>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</si>
  <si>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</si>
  <si>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</si>
  <si>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</si>
  <si>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</si>
  <si>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</si>
  <si>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</si>
  <si>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</si>
  <si>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</si>
  <si>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</si>
  <si>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</si>
  <si>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</si>
  <si>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</si>
  <si>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</si>
  <si>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</si>
  <si>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</si>
  <si>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</si>
  <si>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</si>
  <si>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</si>
  <si>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</si>
  <si>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</si>
  <si>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</si>
  <si>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</si>
  <si>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</si>
  <si>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</si>
  <si>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</si>
  <si>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</si>
  <si>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</si>
  <si>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</si>
  <si>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</si>
  <si>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</si>
  <si>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</si>
  <si>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</si>
  <si>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</si>
  <si>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</si>
  <si>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</si>
  <si>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</si>
  <si>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</si>
  <si>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</si>
  <si>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</si>
  <si>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</si>
  <si>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</si>
  <si>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</si>
  <si>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</si>
  <si>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</si>
  <si>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</si>
  <si>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</si>
  <si>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</si>
  <si>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</si>
  <si>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</si>
  <si>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</si>
  <si>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</si>
  <si>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</si>
  <si>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</si>
  <si>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</si>
  <si>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</si>
  <si>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</si>
  <si>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</si>
  <si>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</si>
  <si>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</si>
  <si>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</si>
  <si>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</si>
  <si>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</si>
  <si>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</si>
  <si>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</si>
  <si>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</si>
  <si>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</si>
  <si>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</si>
  <si>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</si>
  <si>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</si>
  <si>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</si>
  <si>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</si>
  <si>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</si>
  <si>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</si>
  <si>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</si>
  <si>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</si>
  <si>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</si>
  <si>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</si>
  <si>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</si>
  <si>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</si>
  <si>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</si>
  <si>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</si>
  <si>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</si>
  <si>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</si>
  <si>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</si>
  <si>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</si>
  <si>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</si>
  <si>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</si>
  <si>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</si>
  <si>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</si>
  <si>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</si>
  <si>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</si>
  <si>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</si>
  <si>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</si>
  <si>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</si>
  <si>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</si>
  <si>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</si>
  <si>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</si>
  <si>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</si>
  <si>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</si>
  <si>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</si>
  <si>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</si>
  <si>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</si>
  <si>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</si>
  <si>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</si>
  <si>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</si>
  <si>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</si>
  <si>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</si>
  <si>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</si>
  <si>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</si>
  <si>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</si>
  <si>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</si>
  <si>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</si>
  <si>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</si>
  <si>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</si>
  <si>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</si>
  <si>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</si>
  <si>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</si>
  <si>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</si>
  <si>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</si>
  <si>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</si>
  <si>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</si>
  <si>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</si>
  <si>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</si>
  <si>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</si>
  <si>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</si>
  <si>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</si>
  <si>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</si>
  <si>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</si>
  <si>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</si>
  <si>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</si>
  <si>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</si>
  <si>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</si>
  <si>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</si>
  <si>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</si>
  <si>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</si>
  <si>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</si>
  <si>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</si>
  <si>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</si>
  <si>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</si>
  <si>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</si>
  <si>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</si>
  <si>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</si>
  <si>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</si>
  <si>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</si>
  <si>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</si>
  <si>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</si>
  <si>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</si>
  <si>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</si>
  <si>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</si>
  <si>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</si>
  <si>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</si>
  <si>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</si>
  <si>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</si>
  <si>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</si>
  <si>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</si>
  <si>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</si>
  <si>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</si>
  <si>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</si>
  <si>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</si>
  <si>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</si>
  <si>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</si>
  <si>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</si>
  <si>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</si>
  <si>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</si>
  <si>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</si>
  <si>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</si>
  <si>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</si>
  <si>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</si>
  <si>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</si>
  <si>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</si>
  <si>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</si>
  <si>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</si>
  <si>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</si>
  <si>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</si>
  <si>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</si>
  <si>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</si>
  <si>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</si>
  <si>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</si>
  <si>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</si>
  <si>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</si>
  <si>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</si>
  <si>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</si>
  <si>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</si>
  <si>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</si>
  <si>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</si>
  <si>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</si>
  <si>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</si>
  <si>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</si>
  <si>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</si>
  <si>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</si>
  <si>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</si>
  <si>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</si>
  <si>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</si>
  <si>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</si>
  <si>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</si>
  <si>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</si>
  <si>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</si>
  <si>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</si>
  <si>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</si>
  <si>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</si>
  <si>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</si>
  <si>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</si>
  <si>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</si>
  <si>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</si>
  <si>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</si>
  <si>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</si>
  <si>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</si>
  <si>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</si>
  <si>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</si>
  <si>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</si>
  <si>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</si>
  <si>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</si>
  <si>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</si>
  <si>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</si>
  <si>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</si>
  <si>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</si>
  <si>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</si>
  <si>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</si>
  <si>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</si>
  <si>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</si>
  <si>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</si>
  <si>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</si>
  <si>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</si>
  <si>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</si>
  <si>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</si>
  <si>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</si>
  <si>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</si>
  <si>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</si>
  <si>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</si>
  <si>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</si>
  <si>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</si>
  <si>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</si>
  <si>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</si>
  <si>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</si>
  <si>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</si>
  <si>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</si>
  <si>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</si>
  <si>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</si>
  <si>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</si>
  <si>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</si>
  <si>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</si>
  <si>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</si>
  <si>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</si>
  <si>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</si>
  <si>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</si>
  <si>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</si>
  <si>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</si>
  <si>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</si>
  <si>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</si>
  <si>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</si>
  <si>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</si>
  <si>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</si>
  <si>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</si>
  <si>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</si>
  <si>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</si>
  <si>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</si>
  <si>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</si>
  <si>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</si>
  <si>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</si>
  <si>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</si>
  <si>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</si>
  <si>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</si>
  <si>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</si>
  <si>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</si>
  <si>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</si>
  <si>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</si>
  <si>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</si>
  <si>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</si>
  <si>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</si>
  <si>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</si>
  <si>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</si>
  <si>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</si>
  <si>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</si>
  <si>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</si>
  <si>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</si>
  <si>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</si>
  <si>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</si>
  <si>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</si>
  <si>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</si>
  <si>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</si>
  <si>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</si>
  <si>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</si>
  <si>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</si>
  <si>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</si>
  <si>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</si>
  <si>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</si>
  <si>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</si>
  <si>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</si>
  <si>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</si>
  <si>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</si>
  <si>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</si>
  <si>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</si>
  <si>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</si>
  <si>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</si>
  <si>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</si>
  <si>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</si>
  <si>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</si>
  <si>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</si>
  <si>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</si>
  <si>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</si>
  <si>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</si>
  <si>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</si>
  <si>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</si>
  <si>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</si>
  <si>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</si>
  <si>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</si>
  <si>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</si>
  <si>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</si>
  <si>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</si>
  <si>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</si>
  <si>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</si>
  <si>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</si>
  <si>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</si>
  <si>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</si>
  <si>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</si>
  <si>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</si>
  <si>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</si>
  <si>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</si>
  <si>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</si>
  <si>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</si>
  <si>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</si>
  <si>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</si>
  <si>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</si>
  <si>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</si>
  <si>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</si>
  <si>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</si>
  <si>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</si>
  <si>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</si>
  <si>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</si>
  <si>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</si>
  <si>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</si>
  <si>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</si>
  <si>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</si>
  <si>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</si>
  <si>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</si>
  <si>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</si>
  <si>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</si>
  <si>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</si>
  <si>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</si>
  <si>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</si>
  <si>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</si>
  <si>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</si>
  <si>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</si>
  <si>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</si>
  <si>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</si>
  <si>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</si>
  <si>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</si>
  <si>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</si>
  <si>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</si>
  <si>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</si>
  <si>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</si>
  <si>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</si>
  <si>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</si>
  <si>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</si>
  <si>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</si>
  <si>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</si>
  <si>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</si>
  <si>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</si>
  <si>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</si>
  <si>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</si>
  <si>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</si>
  <si>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</si>
  <si>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</si>
  <si>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</si>
  <si>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</si>
  <si>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</si>
  <si>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</si>
  <si>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</si>
  <si>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</si>
  <si>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</si>
  <si>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</si>
  <si>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</si>
  <si>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</si>
  <si>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</si>
  <si>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</si>
  <si>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</si>
  <si>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</si>
  <si>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</si>
  <si>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</si>
  <si>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</si>
  <si>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</si>
  <si>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</si>
  <si>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</si>
  <si>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</si>
  <si>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</si>
  <si>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</si>
  <si>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</si>
  <si>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</si>
  <si>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</si>
  <si>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</si>
  <si>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</si>
  <si>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</si>
  <si>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</si>
  <si>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</si>
  <si>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</si>
  <si>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</si>
  <si>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</si>
  <si>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</si>
  <si>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</si>
  <si>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</si>
  <si>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</si>
  <si>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</si>
  <si>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</si>
  <si>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</si>
  <si>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</si>
  <si>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</si>
  <si>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</si>
  <si>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</si>
  <si>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</si>
  <si>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</si>
  <si>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</si>
  <si>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</si>
  <si>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</si>
  <si>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</si>
  <si>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</si>
  <si>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</si>
  <si>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</si>
  <si>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</si>
  <si>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</si>
  <si>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</si>
  <si>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</si>
  <si>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</si>
  <si>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</si>
  <si>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</si>
  <si>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</si>
  <si>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</si>
  <si>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</si>
  <si>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</si>
  <si>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</si>
  <si>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</si>
  <si>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</si>
  <si>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</si>
  <si>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</si>
  <si>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</si>
  <si>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</si>
  <si>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</si>
  <si>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</si>
  <si>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</si>
  <si>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</si>
  <si>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</si>
  <si>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</si>
  <si>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</si>
  <si>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</si>
  <si>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</si>
  <si>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</si>
  <si>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</si>
  <si>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</si>
  <si>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</si>
  <si>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</si>
  <si>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</si>
  <si>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</si>
  <si>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</si>
  <si>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</si>
  <si>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</si>
  <si>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</si>
  <si>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</si>
  <si>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</si>
  <si>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</si>
  <si>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</si>
  <si>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</si>
  <si>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</si>
  <si>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</si>
  <si>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</si>
  <si>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</si>
  <si>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</si>
  <si>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</si>
  <si>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</si>
  <si>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</si>
  <si>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</si>
  <si>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</si>
  <si>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</si>
  <si>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</si>
  <si>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</si>
  <si>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</si>
  <si>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</si>
  <si>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</si>
  <si>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</si>
  <si>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</si>
  <si>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</si>
  <si>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</si>
  <si>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</si>
  <si>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</si>
  <si>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</si>
  <si>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</si>
  <si>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</si>
  <si>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</si>
  <si>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</si>
  <si>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</si>
  <si>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</si>
  <si>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</si>
  <si>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</si>
  <si>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</si>
  <si>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</si>
  <si>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</si>
  <si>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</si>
  <si>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</si>
  <si>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</si>
  <si>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</si>
  <si>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</si>
  <si>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</si>
  <si>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</si>
  <si>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</si>
  <si>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</si>
  <si>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</si>
  <si>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</si>
  <si>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</si>
  <si>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</si>
  <si>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</si>
  <si>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</si>
  <si>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</si>
  <si>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</si>
  <si>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</si>
  <si>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</si>
  <si>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</si>
  <si>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</si>
  <si>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</si>
  <si>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</si>
  <si>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</si>
  <si>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</si>
  <si>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</si>
  <si>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</si>
  <si>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</si>
  <si>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</si>
  <si>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</si>
  <si>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</si>
  <si>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</si>
  <si>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</si>
  <si>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</si>
  <si>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</si>
  <si>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</si>
  <si>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</si>
  <si>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</si>
  <si>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</si>
  <si>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</si>
  <si>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</si>
  <si>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</si>
  <si>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</si>
  <si>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</si>
  <si>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</si>
  <si>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</si>
  <si>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</si>
  <si>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</si>
  <si>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</si>
  <si>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</si>
  <si>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</si>
  <si>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</si>
  <si>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</si>
  <si>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</si>
  <si>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</si>
  <si>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</si>
  <si>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</si>
  <si>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</si>
  <si>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</si>
  <si>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</si>
  <si>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</si>
  <si>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</si>
  <si>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</si>
  <si>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</si>
  <si>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</si>
  <si>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</si>
  <si>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</si>
  <si>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</si>
  <si>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</si>
  <si>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</si>
  <si>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</si>
  <si>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</si>
  <si>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</si>
  <si>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</si>
  <si>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</si>
  <si>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</si>
  <si>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</si>
  <si>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</si>
  <si>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</si>
  <si>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</si>
  <si>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</si>
  <si>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</si>
  <si>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</si>
  <si>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</si>
  <si>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</si>
  <si>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</si>
  <si>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</si>
  <si>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</si>
  <si>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</si>
  <si>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</si>
  <si>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</si>
  <si>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</si>
  <si>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</si>
  <si>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</si>
  <si>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</si>
  <si>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</si>
  <si>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</si>
  <si>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</si>
  <si>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</si>
  <si>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</si>
  <si>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</si>
  <si>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</si>
  <si>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</si>
  <si>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</si>
  <si>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</si>
  <si>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</si>
  <si>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</si>
  <si>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</si>
  <si>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</si>
  <si>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</si>
  <si>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</si>
  <si>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</si>
  <si>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</si>
  <si>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</si>
  <si>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</si>
  <si>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</si>
  <si>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</si>
  <si>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</si>
  <si>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</si>
  <si>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</si>
  <si>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</si>
  <si>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</si>
  <si>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</si>
  <si>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</si>
  <si>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</si>
  <si>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</si>
  <si>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</si>
  <si>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</si>
  <si>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</si>
  <si>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</si>
  <si>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</si>
  <si>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</si>
  <si>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</si>
  <si>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</si>
  <si>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</si>
  <si>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</si>
  <si>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</si>
  <si>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</si>
  <si>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</si>
  <si>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</si>
  <si>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</si>
  <si>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</si>
  <si>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</si>
  <si>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</si>
  <si>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</si>
  <si>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</si>
  <si>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</si>
  <si>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</si>
  <si>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</si>
  <si>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</si>
  <si>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</si>
  <si>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</si>
  <si>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</si>
  <si>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</si>
  <si>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</si>
  <si>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</si>
  <si>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</si>
  <si>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</si>
  <si>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</si>
  <si>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</si>
  <si>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</si>
  <si>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</si>
  <si>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</si>
  <si>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</si>
  <si>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</si>
  <si>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</si>
  <si>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</si>
  <si>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</si>
  <si>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</si>
  <si>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</si>
  <si>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</si>
  <si>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</si>
  <si>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</si>
  <si>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</si>
  <si>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</si>
  <si>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</si>
  <si>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</si>
  <si>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</si>
  <si>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</si>
  <si>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</si>
  <si>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</si>
  <si>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</si>
  <si>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</si>
  <si>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</si>
  <si>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</si>
  <si>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</si>
  <si>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</si>
  <si>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</si>
  <si>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</si>
  <si>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</si>
  <si>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</si>
  <si>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</si>
  <si>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</si>
  <si>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</si>
  <si>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</si>
  <si>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</si>
  <si>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</si>
  <si>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</si>
  <si>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</si>
  <si>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</si>
  <si>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</si>
  <si>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</si>
  <si>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</si>
  <si>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</si>
  <si>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</si>
  <si>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</si>
  <si>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</si>
  <si>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</si>
  <si>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</si>
  <si>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</si>
  <si>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</si>
  <si>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</si>
  <si>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</si>
  <si>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</si>
  <si>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</si>
  <si>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</si>
  <si>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</si>
  <si>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</si>
  <si>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</si>
  <si>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</si>
  <si>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</si>
  <si>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</si>
  <si>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</si>
  <si>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</si>
  <si>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</si>
  <si>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</si>
  <si>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</si>
  <si>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</si>
  <si>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</si>
  <si>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</si>
  <si>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</si>
  <si>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</si>
  <si>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</si>
  <si>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</si>
  <si>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</si>
  <si>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</si>
  <si>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</si>
  <si>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</si>
  <si>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</si>
  <si>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</si>
  <si>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</si>
  <si>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</si>
  <si>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</si>
  <si>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</si>
  <si>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</si>
  <si>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</si>
  <si>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</si>
  <si>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</si>
  <si>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</si>
  <si>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</si>
  <si>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</si>
  <si>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</si>
  <si>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</si>
  <si>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</si>
  <si>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</si>
  <si>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</si>
  <si>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</si>
  <si>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</si>
  <si>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</si>
  <si>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</si>
  <si>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</si>
  <si>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</si>
  <si>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</si>
  <si>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</si>
  <si>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</si>
  <si>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</si>
  <si>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</si>
  <si>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</si>
  <si>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</si>
  <si>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</si>
  <si>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</si>
  <si>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</si>
  <si>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</si>
  <si>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</si>
  <si>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</si>
  <si>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</si>
  <si>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</si>
  <si>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</si>
  <si>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</si>
  <si>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</si>
  <si>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</si>
  <si>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</si>
  <si>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</si>
  <si>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</si>
  <si>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</si>
  <si>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</si>
  <si>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</si>
  <si>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</si>
  <si>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</si>
  <si>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</si>
  <si>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</si>
  <si>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</si>
  <si>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</si>
  <si>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</si>
  <si>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</si>
  <si>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</si>
  <si>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</si>
  <si>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</si>
  <si>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</si>
  <si>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</si>
  <si>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</si>
  <si>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</si>
  <si>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</si>
  <si>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</si>
  <si>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</si>
  <si>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</si>
  <si>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</si>
  <si>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</si>
  <si>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</si>
  <si>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</si>
  <si>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</si>
  <si>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</si>
  <si>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</si>
  <si>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</si>
  <si>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</si>
  <si>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</si>
  <si>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</si>
  <si>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</si>
  <si>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</si>
  <si>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</si>
  <si>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</si>
  <si>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</si>
  <si>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</si>
  <si>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</si>
  <si>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</si>
  <si>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</si>
  <si>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</si>
  <si>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</si>
  <si>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</si>
  <si>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</si>
  <si>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</si>
  <si>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</si>
  <si>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</si>
  <si>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</si>
  <si>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</si>
  <si>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</si>
  <si>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</si>
  <si>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</si>
  <si>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</si>
  <si>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</si>
  <si>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</si>
  <si>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</si>
  <si>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</si>
  <si>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</si>
  <si>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</si>
  <si>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</si>
  <si>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</si>
  <si>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</si>
  <si>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</si>
  <si>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</si>
  <si>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</si>
  <si>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</si>
  <si>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</si>
  <si>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</si>
  <si>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</si>
  <si>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</si>
  <si>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</si>
  <si>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</si>
  <si>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</si>
  <si>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</si>
  <si>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</si>
  <si>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</si>
  <si>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</si>
  <si>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</si>
  <si>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</si>
  <si>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</si>
  <si>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</si>
  <si>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</si>
  <si>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</si>
  <si>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</si>
  <si>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</si>
  <si>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</si>
  <si>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</si>
  <si>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</si>
  <si>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</si>
  <si>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</si>
  <si>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</si>
  <si>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</si>
  <si>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</si>
  <si>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</si>
  <si>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</si>
  <si>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</si>
  <si>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</si>
  <si>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</si>
  <si>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</si>
  <si>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</si>
  <si>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</si>
  <si>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</si>
  <si>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</si>
  <si>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</si>
  <si>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</si>
  <si>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</si>
  <si>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</si>
  <si>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</si>
  <si>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</si>
  <si>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</si>
  <si>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</si>
  <si>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</si>
  <si>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</si>
  <si>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</si>
  <si>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</si>
  <si>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</si>
  <si>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</si>
  <si>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</si>
  <si>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</si>
  <si>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</si>
  <si>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</si>
  <si>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</si>
  <si>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</si>
  <si>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</si>
  <si>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</si>
  <si>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</si>
  <si>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</si>
  <si>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</si>
  <si>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</si>
  <si>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</si>
  <si>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</si>
  <si>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</si>
  <si>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</si>
  <si>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</si>
  <si>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</si>
  <si>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</si>
  <si>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</si>
  <si>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</si>
  <si>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</si>
  <si>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</si>
  <si>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</si>
  <si>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</si>
  <si>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</si>
  <si>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</si>
  <si>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</si>
  <si>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</si>
  <si>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</si>
  <si>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</si>
  <si>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</si>
  <si>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</si>
  <si>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</si>
  <si>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</si>
  <si>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</si>
  <si>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</si>
  <si>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</si>
  <si>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</si>
  <si>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</si>
  <si>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</si>
  <si>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</si>
  <si>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</si>
  <si>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</si>
  <si>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</si>
  <si>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</si>
  <si>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</si>
  <si>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</si>
  <si>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</si>
  <si>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</si>
  <si>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</si>
  <si>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</si>
  <si>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</si>
  <si>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</si>
  <si>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</si>
  <si>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</si>
  <si>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</si>
  <si>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</si>
  <si>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</si>
  <si>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</si>
  <si>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</si>
  <si>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</si>
  <si>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</si>
  <si>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</si>
  <si>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</si>
  <si>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</si>
  <si>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</si>
  <si>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</si>
  <si>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</si>
  <si>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</si>
  <si>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</si>
  <si>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</si>
  <si>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</si>
  <si>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</si>
  <si>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</si>
  <si>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</si>
  <si>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</si>
  <si>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</si>
  <si>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</si>
  <si>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</si>
  <si>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</si>
  <si>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</si>
  <si>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</si>
  <si>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</si>
  <si>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</si>
  <si>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</si>
  <si>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</si>
  <si>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</si>
  <si>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</si>
  <si>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</si>
  <si>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</si>
  <si>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</si>
  <si>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</si>
  <si>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</si>
  <si>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</si>
  <si>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</si>
  <si>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</si>
  <si>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</si>
  <si>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</si>
  <si>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</si>
  <si>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</si>
  <si>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</si>
  <si>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</si>
  <si>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</si>
  <si>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</si>
  <si>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</si>
  <si>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</si>
  <si>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</si>
  <si>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</si>
  <si>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</si>
  <si>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</si>
  <si>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</si>
  <si>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</si>
  <si>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</si>
  <si>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</si>
  <si>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</si>
  <si>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</si>
  <si>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</si>
  <si>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</si>
  <si>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</si>
  <si>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</si>
  <si>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</si>
  <si>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</si>
  <si>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</si>
  <si>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</si>
  <si>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</si>
  <si>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</si>
  <si>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</si>
  <si>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</si>
  <si>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</si>
  <si>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</si>
  <si>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</si>
  <si>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</si>
  <si>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</si>
  <si>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</si>
  <si>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</si>
  <si>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</si>
  <si>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</si>
  <si>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</si>
  <si>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</si>
  <si>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</si>
  <si>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</si>
  <si>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</si>
  <si>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</si>
  <si>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</si>
  <si>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</si>
  <si>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</si>
  <si>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</si>
  <si>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</si>
  <si>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</si>
  <si>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</si>
  <si>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</si>
  <si>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</si>
  <si>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</si>
  <si>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</si>
  <si>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</si>
  <si>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</si>
  <si>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</si>
  <si>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</si>
  <si>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</si>
  <si>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</si>
  <si>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</si>
  <si>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</si>
  <si>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</si>
  <si>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</si>
  <si>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</si>
  <si>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</si>
  <si>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</si>
  <si>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</si>
  <si>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</si>
  <si>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</si>
  <si>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</si>
  <si>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</si>
  <si>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</si>
  <si>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</si>
  <si>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</si>
  <si>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</si>
  <si>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</si>
  <si>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</si>
  <si>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</si>
  <si>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</si>
  <si>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</si>
  <si>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</si>
  <si>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</si>
  <si>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</si>
  <si>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</si>
  <si>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</si>
  <si>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</si>
  <si>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</si>
  <si>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</si>
  <si>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</si>
  <si>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</si>
  <si>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</si>
  <si>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</si>
  <si>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</si>
  <si>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</si>
  <si>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</si>
  <si>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</si>
  <si>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</si>
  <si>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</si>
  <si>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</si>
  <si>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</si>
  <si>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</si>
  <si>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</si>
  <si>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</si>
  <si>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</si>
  <si>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</si>
  <si>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</si>
  <si>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</si>
  <si>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</si>
  <si>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</si>
  <si>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</si>
  <si>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</si>
  <si>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</si>
  <si>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</si>
  <si>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</si>
  <si>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</si>
  <si>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</si>
  <si>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</si>
  <si>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</si>
  <si>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</si>
  <si>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</si>
  <si>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</si>
  <si>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</si>
  <si>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</si>
  <si>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</si>
  <si>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</si>
  <si>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</si>
  <si>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</si>
  <si>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</si>
  <si>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</si>
  <si>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</si>
  <si>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</si>
  <si>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</si>
  <si>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</si>
  <si>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</si>
  <si>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</si>
  <si>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</si>
  <si>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</si>
  <si>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</si>
  <si>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</si>
  <si>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</si>
  <si>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</si>
  <si>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</si>
  <si>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</si>
  <si>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</si>
  <si>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</si>
  <si>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</si>
  <si>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</si>
  <si>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</si>
  <si>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</si>
  <si>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</si>
  <si>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</si>
  <si>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</si>
  <si>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</si>
  <si>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</si>
  <si>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</si>
  <si>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</si>
  <si>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</si>
  <si>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</si>
  <si>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</si>
  <si>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</si>
  <si>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</si>
  <si>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</si>
  <si>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</si>
  <si>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</si>
  <si>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</si>
  <si>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</si>
  <si>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</si>
  <si>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</si>
  <si>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</si>
  <si>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</si>
  <si>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</si>
  <si>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</si>
  <si>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</si>
  <si>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</si>
  <si>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</si>
  <si>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</si>
  <si>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</si>
  <si>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</si>
  <si>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</si>
  <si>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</si>
  <si>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</si>
  <si>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</si>
  <si>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</si>
  <si>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</si>
  <si>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</si>
  <si>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</si>
  <si>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</si>
  <si>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</si>
  <si>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</si>
  <si>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</si>
  <si>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</si>
  <si>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</si>
  <si>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</si>
  <si>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</si>
  <si>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</si>
  <si>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</si>
  <si>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</si>
  <si>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</si>
  <si>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</si>
  <si>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</si>
  <si>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</si>
  <si>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</si>
  <si>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</si>
  <si>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</si>
  <si>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</si>
  <si>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</si>
  <si>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</si>
  <si>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</si>
  <si>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</si>
  <si>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</si>
  <si>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</si>
  <si>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</si>
  <si>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</si>
  <si>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</si>
  <si>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</si>
  <si>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</si>
  <si>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</si>
  <si>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</si>
  <si>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</si>
  <si>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</si>
  <si>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</si>
  <si>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</si>
  <si>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</si>
  <si>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</si>
  <si>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</si>
  <si>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</si>
  <si>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</si>
  <si>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</si>
  <si>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</si>
  <si>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</si>
  <si>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</si>
  <si>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</si>
  <si>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</si>
  <si>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</si>
  <si>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</si>
  <si>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</si>
  <si>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</si>
  <si>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</si>
  <si>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</si>
  <si>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</si>
  <si>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</si>
  <si>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</si>
  <si>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</si>
  <si>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</si>
  <si>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</si>
  <si>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</si>
  <si>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</si>
  <si>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</si>
  <si>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</si>
  <si>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</si>
  <si>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</si>
  <si>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</si>
  <si>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</si>
  <si>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</si>
  <si>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</si>
  <si>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</si>
  <si>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</si>
  <si>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</si>
  <si>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</si>
  <si>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</si>
  <si>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</si>
  <si>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</si>
  <si>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</si>
  <si>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</si>
  <si>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</si>
  <si>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</si>
  <si>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</si>
  <si>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</si>
  <si>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</si>
  <si>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</si>
  <si>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</si>
  <si>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</si>
  <si>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</si>
  <si>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</si>
  <si>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</si>
  <si>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</si>
  <si>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</si>
  <si>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</si>
  <si>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</si>
  <si>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</si>
  <si>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</si>
  <si>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</si>
  <si>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</si>
  <si>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</si>
  <si>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</si>
  <si>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</si>
  <si>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</si>
  <si>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</si>
  <si>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</si>
  <si>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</si>
  <si>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</si>
  <si>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</si>
  <si>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</si>
  <si>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</si>
  <si>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</si>
  <si>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</si>
  <si>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</si>
  <si>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</si>
  <si>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</si>
  <si>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</si>
  <si>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</si>
  <si>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</si>
  <si>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</si>
  <si>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</si>
  <si>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</si>
  <si>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</si>
  <si>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</si>
  <si>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</si>
  <si>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</si>
  <si>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</si>
  <si>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</si>
  <si>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</si>
  <si>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</si>
  <si>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</si>
  <si>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</si>
  <si>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</si>
  <si>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</si>
  <si>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</si>
  <si>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</si>
  <si>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</si>
  <si>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</si>
  <si>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</si>
  <si>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</si>
  <si>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</si>
  <si>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</si>
  <si>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</si>
  <si>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</si>
  <si>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</si>
  <si>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</si>
  <si>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</si>
  <si>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</si>
  <si>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</si>
  <si>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</si>
  <si>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</si>
  <si>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</si>
  <si>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</si>
  <si>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</si>
  <si>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</si>
  <si>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</si>
  <si>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</si>
  <si>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</si>
  <si>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</si>
  <si>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</si>
  <si>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</si>
  <si>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</si>
  <si>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</si>
  <si>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</si>
  <si>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</si>
  <si>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</si>
  <si>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</si>
  <si>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</si>
  <si>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</si>
  <si>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</si>
  <si>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</si>
  <si>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</si>
  <si>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</si>
  <si>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</si>
  <si>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</si>
  <si>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</si>
  <si>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</si>
  <si>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</si>
  <si>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</si>
  <si>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</si>
  <si>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</si>
  <si>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</si>
  <si>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</si>
  <si>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</si>
  <si>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</si>
  <si>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</si>
  <si>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</si>
  <si>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</si>
  <si>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</si>
  <si>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</si>
  <si>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</si>
  <si>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</si>
  <si>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</si>
  <si>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</si>
  <si>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</si>
  <si>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</si>
  <si>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</si>
  <si>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</si>
  <si>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</si>
  <si>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</si>
  <si>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</si>
  <si>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</si>
  <si>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</si>
  <si>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</si>
  <si>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</si>
  <si>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</si>
  <si>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</si>
  <si>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</si>
  <si>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</si>
  <si>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</si>
  <si>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</si>
  <si>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</si>
  <si>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</si>
  <si>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</si>
  <si>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</si>
  <si>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</si>
  <si>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</si>
  <si>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</si>
  <si>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</si>
  <si>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</si>
  <si>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</si>
  <si>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</si>
  <si>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</si>
  <si>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</si>
  <si>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</si>
  <si>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</si>
  <si>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</si>
  <si>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</si>
  <si>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</si>
  <si>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</si>
  <si>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</si>
  <si>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</si>
  <si>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</si>
  <si>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</si>
  <si>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</si>
  <si>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</si>
  <si>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</si>
  <si>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</si>
  <si>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</si>
  <si>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</si>
  <si>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</si>
  <si>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</si>
  <si>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</si>
  <si>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</si>
  <si>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</si>
  <si>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</si>
  <si>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</si>
  <si>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</si>
  <si>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</si>
  <si>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</si>
  <si>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</si>
  <si>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</si>
  <si>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</si>
  <si>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</si>
  <si>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</si>
  <si>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</si>
  <si>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</si>
  <si>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</si>
  <si>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</si>
  <si>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</si>
  <si>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</si>
  <si>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</si>
  <si>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</si>
  <si>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</si>
  <si>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</si>
  <si>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</si>
  <si>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</si>
  <si>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</si>
  <si>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</si>
  <si>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</si>
  <si>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</si>
  <si>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</si>
  <si>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</si>
  <si>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</si>
  <si>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</si>
  <si>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</si>
  <si>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</si>
  <si>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</si>
  <si>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</si>
  <si>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</si>
  <si>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</si>
  <si>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</si>
  <si>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</si>
  <si>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</si>
  <si>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</si>
  <si>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</si>
  <si>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</si>
  <si>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</si>
  <si>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</si>
  <si>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</si>
  <si>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</si>
  <si>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</si>
  <si>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</si>
  <si>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</si>
  <si>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</si>
  <si>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</si>
  <si>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</si>
  <si>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</si>
  <si>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</si>
  <si>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</si>
  <si>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</si>
  <si>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</si>
  <si>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</si>
  <si>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</si>
  <si>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</si>
  <si>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</si>
  <si>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</si>
  <si>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</si>
  <si>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</si>
  <si>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</si>
  <si>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</si>
  <si>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</si>
  <si>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</si>
  <si>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</si>
  <si>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</si>
  <si>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</si>
  <si>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</si>
  <si>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</si>
  <si>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</si>
  <si>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</si>
  <si>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</si>
  <si>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</si>
  <si>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</si>
  <si>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</si>
  <si>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</si>
  <si>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</si>
  <si>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</si>
  <si>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</si>
  <si>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</si>
  <si>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</si>
  <si>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</si>
  <si>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</si>
  <si>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</si>
  <si>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</si>
  <si>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</si>
  <si>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</si>
  <si>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</si>
  <si>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</si>
  <si>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</si>
  <si>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</si>
  <si>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</si>
  <si>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</si>
  <si>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</si>
  <si>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</si>
  <si>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</si>
  <si>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</si>
  <si>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</si>
  <si>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</si>
  <si>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</si>
  <si>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</si>
  <si>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</si>
  <si>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</si>
  <si>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</si>
  <si>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</si>
  <si>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</si>
  <si>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</si>
  <si>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</si>
  <si>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</si>
  <si>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</si>
  <si>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</si>
  <si>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</si>
  <si>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</si>
  <si>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</si>
  <si>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</si>
  <si>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</si>
  <si>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</si>
  <si>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</si>
  <si>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</si>
  <si>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</si>
  <si>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</si>
  <si>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</si>
  <si>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</si>
  <si>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</si>
  <si>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</si>
  <si>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</si>
  <si>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</si>
  <si>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</si>
  <si>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</si>
  <si>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</si>
  <si>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</si>
  <si>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</si>
  <si>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</si>
  <si>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</si>
  <si>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</si>
  <si>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</si>
  <si>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</si>
  <si>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</si>
  <si>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</si>
  <si>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</si>
  <si>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</si>
  <si>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</si>
  <si>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</si>
  <si>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</si>
  <si>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</si>
  <si>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</si>
  <si>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</si>
  <si>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</si>
  <si>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</si>
  <si>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</si>
  <si>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</si>
  <si>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</si>
  <si>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</si>
  <si>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</si>
  <si>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</si>
  <si>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</si>
  <si>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</si>
  <si>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</si>
  <si>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</si>
  <si>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</si>
  <si>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</si>
  <si>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</si>
  <si>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</si>
  <si>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</si>
  <si>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</si>
  <si>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</si>
  <si>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</si>
  <si>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</si>
  <si>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</si>
  <si>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</si>
  <si>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</si>
  <si>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</si>
  <si>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</si>
  <si>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</si>
  <si>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</si>
  <si>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</si>
  <si>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</si>
  <si>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</si>
  <si>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</si>
  <si>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</si>
  <si>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</si>
  <si>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</si>
  <si>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</si>
  <si>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</si>
  <si>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</si>
  <si>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</si>
  <si>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</si>
  <si>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</si>
  <si>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</si>
  <si>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</si>
  <si>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</si>
  <si>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</si>
  <si>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</si>
  <si>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</si>
  <si>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</si>
  <si>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</si>
  <si>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</si>
  <si>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</si>
  <si>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</si>
  <si>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</si>
  <si>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</si>
  <si>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</si>
  <si>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</si>
  <si>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</si>
  <si>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</si>
  <si>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</si>
  <si>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</si>
  <si>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</si>
  <si>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</si>
  <si>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</si>
  <si>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</si>
  <si>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</si>
  <si>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</si>
  <si>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</si>
  <si>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</si>
  <si>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</si>
  <si>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</si>
  <si>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</si>
  <si>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</si>
  <si>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</si>
  <si>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</si>
  <si>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</si>
  <si>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</si>
  <si>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</si>
  <si>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</si>
  <si>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</si>
  <si>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</si>
  <si>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</si>
  <si>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</si>
  <si>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</si>
  <si>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</si>
  <si>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</si>
  <si>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</si>
  <si>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</si>
  <si>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</si>
  <si>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</si>
  <si>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</si>
  <si>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</si>
  <si>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</si>
  <si>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</si>
  <si>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</si>
  <si>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</si>
  <si>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</si>
  <si>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</si>
  <si>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</si>
  <si>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</si>
  <si>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</si>
  <si>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</si>
  <si>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</si>
  <si>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</si>
  <si>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</si>
  <si>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</si>
  <si>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</si>
  <si>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</si>
  <si>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</si>
  <si>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</si>
  <si>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</si>
  <si>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</si>
  <si>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</si>
  <si>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</si>
  <si>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</si>
  <si>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</si>
  <si>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</si>
  <si>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</si>
  <si>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</si>
  <si>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</si>
  <si>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</si>
  <si>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</si>
  <si>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</si>
  <si>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</si>
  <si>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</si>
  <si>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</si>
  <si>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</si>
  <si>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</si>
  <si>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</si>
  <si>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</si>
  <si>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</si>
  <si>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</si>
  <si>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</si>
  <si>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</si>
  <si>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</si>
  <si>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</si>
  <si>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</si>
  <si>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</si>
  <si>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</si>
  <si>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</si>
  <si>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</si>
  <si>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</si>
  <si>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</si>
  <si>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</si>
  <si>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</si>
  <si>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</si>
  <si>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</si>
  <si>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</si>
  <si>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</si>
  <si>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</si>
  <si>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</si>
  <si>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</si>
  <si>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</si>
  <si>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</si>
  <si>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</si>
  <si>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</si>
  <si>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</si>
  <si>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</si>
  <si>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</si>
  <si>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</si>
  <si>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</si>
  <si>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</si>
  <si>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</si>
  <si>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</si>
  <si>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</si>
  <si>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</si>
  <si>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</si>
  <si>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</si>
  <si>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</si>
  <si>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</si>
  <si>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</si>
  <si>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</si>
  <si>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</si>
  <si>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</si>
  <si>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</si>
  <si>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</si>
  <si>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</si>
  <si>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</si>
  <si>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</si>
  <si>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</si>
  <si>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</si>
  <si>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</si>
  <si>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</si>
  <si>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</si>
  <si>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</si>
  <si>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</si>
  <si>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</si>
  <si>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</si>
  <si>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</si>
  <si>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</si>
  <si>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</si>
  <si>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</si>
  <si>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</si>
  <si>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</si>
  <si>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</si>
  <si>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</si>
  <si>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</si>
  <si>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</si>
  <si>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</si>
  <si>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</si>
  <si>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</si>
  <si>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</si>
  <si>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</si>
  <si>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</si>
  <si>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</si>
  <si>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</si>
  <si>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</si>
  <si>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</si>
  <si>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</si>
  <si>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</si>
  <si>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</si>
  <si>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</si>
  <si>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</si>
  <si>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</si>
  <si>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</si>
  <si>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</si>
  <si>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</si>
  <si>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</si>
  <si>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</si>
  <si>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</si>
  <si>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</si>
  <si>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</si>
  <si>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</si>
  <si>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</si>
  <si>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</si>
  <si>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</si>
  <si>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</si>
  <si>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</si>
  <si>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</si>
  <si>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</si>
  <si>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</si>
  <si>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</si>
  <si>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</si>
  <si>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</si>
  <si>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</si>
  <si>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</si>
  <si>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</si>
  <si>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</si>
  <si>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</si>
  <si>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</si>
  <si>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</si>
  <si>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</si>
  <si>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</si>
  <si>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</si>
  <si>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</si>
  <si>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</si>
  <si>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</si>
  <si>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</si>
  <si>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</si>
  <si>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</si>
  <si>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</si>
  <si>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</si>
  <si>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</si>
  <si>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</si>
  <si>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</si>
  <si>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</si>
  <si>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</si>
  <si>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</si>
  <si>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</si>
  <si>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</si>
  <si>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</si>
  <si>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</si>
  <si>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</si>
  <si>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</si>
  <si>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</si>
  <si>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</si>
  <si>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</si>
  <si>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</si>
  <si>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</si>
  <si>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</si>
  <si>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</si>
  <si>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</si>
  <si>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</si>
  <si>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</si>
  <si>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</si>
  <si>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</si>
  <si>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</si>
  <si>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</si>
  <si>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</si>
  <si>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</si>
  <si>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</si>
  <si>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</si>
  <si>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</si>
  <si>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</si>
  <si>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</si>
  <si>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</si>
  <si>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</si>
  <si>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</si>
  <si>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</si>
  <si>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</si>
  <si>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</si>
  <si>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</si>
  <si>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</si>
  <si>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</si>
  <si>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</si>
  <si>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</si>
  <si>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</si>
  <si>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</si>
  <si>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</si>
  <si>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</si>
  <si>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</si>
  <si>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</si>
  <si>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</si>
  <si>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</si>
  <si>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</si>
  <si>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</si>
  <si>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</si>
  <si>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</si>
  <si>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</si>
  <si>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</si>
  <si>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</si>
  <si>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</si>
  <si>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</si>
  <si>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</si>
  <si>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</si>
  <si>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</si>
  <si>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</si>
  <si>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</si>
  <si>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</si>
  <si>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</si>
  <si>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</si>
  <si>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</si>
  <si>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</si>
  <si>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</si>
  <si>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</si>
  <si>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</si>
  <si>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</si>
  <si>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</si>
  <si>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</si>
  <si>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</si>
  <si>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</si>
  <si>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</si>
  <si>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</si>
  <si>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</si>
  <si>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</si>
  <si>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</si>
  <si>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</si>
  <si>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</si>
  <si>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</si>
  <si>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</si>
  <si>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</si>
  <si>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</si>
  <si>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</si>
  <si>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</si>
  <si>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</si>
  <si>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</si>
  <si>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</si>
  <si>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</si>
  <si>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</si>
  <si>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</si>
  <si>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</si>
  <si>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</si>
  <si>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</si>
  <si>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</si>
  <si>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</si>
  <si>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</si>
  <si>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</si>
  <si>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</si>
  <si>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</si>
  <si>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</si>
  <si>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</si>
  <si>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</si>
  <si>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</si>
  <si>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</si>
  <si>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</si>
  <si>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</si>
  <si>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</si>
  <si>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</si>
  <si>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</si>
  <si>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</si>
  <si>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</si>
  <si>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</si>
  <si>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</si>
  <si>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</si>
  <si>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</si>
  <si>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</si>
  <si>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</si>
  <si>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</si>
  <si>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</si>
  <si>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</si>
  <si>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</si>
  <si>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</si>
  <si>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</si>
  <si>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</si>
  <si>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</si>
  <si>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</si>
  <si>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</si>
  <si>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</si>
  <si>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</si>
  <si>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</si>
  <si>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</si>
  <si>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</si>
  <si>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</si>
  <si>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</si>
  <si>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</si>
  <si>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</si>
  <si>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</si>
  <si>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</si>
  <si>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</si>
  <si>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</si>
  <si>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</si>
  <si>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</si>
  <si>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</si>
  <si>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</si>
  <si>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</si>
  <si>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</si>
  <si>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</si>
  <si>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</si>
  <si>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</si>
  <si>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</si>
  <si>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</si>
  <si>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</si>
  <si>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</si>
  <si>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</si>
  <si>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</si>
  <si>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</si>
  <si>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</si>
  <si>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</si>
  <si>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</si>
  <si>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</si>
  <si>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</si>
  <si>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</si>
  <si>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</si>
  <si>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</si>
  <si>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</si>
  <si>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</si>
  <si>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</si>
  <si>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</si>
  <si>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</si>
  <si>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</si>
  <si>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</si>
  <si>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</si>
  <si>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</si>
  <si>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</si>
  <si>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</si>
  <si>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</si>
  <si>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</si>
  <si>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</si>
  <si>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</si>
  <si>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</si>
  <si>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</si>
  <si>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</si>
  <si>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</si>
  <si>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</si>
  <si>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</si>
  <si>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</si>
  <si>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</si>
  <si>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</si>
  <si>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</si>
  <si>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</si>
  <si>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</si>
  <si>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</si>
  <si>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</si>
  <si>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</si>
  <si>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</si>
  <si>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</si>
  <si>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</si>
  <si>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</si>
  <si>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</si>
  <si>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</si>
  <si>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</si>
  <si>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</si>
  <si>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</si>
  <si>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</si>
  <si>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</si>
  <si>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</si>
  <si>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</si>
  <si>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</si>
  <si>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</si>
  <si>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</si>
  <si>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</si>
  <si>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</si>
  <si>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</si>
  <si>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</si>
  <si>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</si>
  <si>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</si>
  <si>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</si>
  <si>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</si>
  <si>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</si>
  <si>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</si>
  <si>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</si>
  <si>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</si>
  <si>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</si>
  <si>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</si>
  <si>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</si>
  <si>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</si>
  <si>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</si>
  <si>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</si>
  <si>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</si>
  <si>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</si>
  <si>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</si>
  <si>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</si>
  <si>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</si>
  <si>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</si>
  <si>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</si>
  <si>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</si>
  <si>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</si>
  <si>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</si>
  <si>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</si>
  <si>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</si>
  <si>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</si>
  <si>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</si>
  <si>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</si>
  <si>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</si>
  <si>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</si>
  <si>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</si>
  <si>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</si>
  <si>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</si>
  <si>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</si>
  <si>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</si>
  <si>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</si>
  <si>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</si>
  <si>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</si>
  <si>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</si>
  <si>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</si>
  <si>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</si>
  <si>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</si>
  <si>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</si>
  <si>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</si>
  <si>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</si>
  <si>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</si>
  <si>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</si>
  <si>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</si>
  <si>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</si>
  <si>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</si>
  <si>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</si>
  <si>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</si>
  <si>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</si>
  <si>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</si>
  <si>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</si>
  <si>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</si>
  <si>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</si>
  <si>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</si>
  <si>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</si>
  <si>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</si>
  <si>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</si>
  <si>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</si>
  <si>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</si>
  <si>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</si>
  <si>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</si>
  <si>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</si>
  <si>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</si>
  <si>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</si>
  <si>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</si>
  <si>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</si>
  <si>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</si>
  <si>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</si>
  <si>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</si>
  <si>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</si>
  <si>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</si>
  <si>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</si>
  <si>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</si>
  <si>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</si>
  <si>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</si>
  <si>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</si>
  <si>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</si>
  <si>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</si>
  <si>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</si>
  <si>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</si>
  <si>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</si>
  <si>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</si>
  <si>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</si>
  <si>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</si>
  <si>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</si>
  <si>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</si>
  <si>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</si>
  <si>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</si>
  <si>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</si>
  <si>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</si>
  <si>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</si>
  <si>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</si>
  <si>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</si>
  <si>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</si>
  <si>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</si>
  <si>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</si>
  <si>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</si>
  <si>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</si>
  <si>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</si>
  <si>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</si>
  <si>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</si>
  <si>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</si>
  <si>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</si>
  <si>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</si>
  <si>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</si>
  <si>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</si>
  <si>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</si>
  <si>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</si>
  <si>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</si>
  <si>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</si>
  <si>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</si>
  <si>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</si>
  <si>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</si>
  <si>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</si>
  <si>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</si>
  <si>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</si>
  <si>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</si>
  <si>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</si>
  <si>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</si>
  <si>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</si>
  <si>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</si>
  <si>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</si>
  <si>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</si>
  <si>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</si>
  <si>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</si>
  <si>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</si>
  <si>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</si>
  <si>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</si>
  <si>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</si>
  <si>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</si>
  <si>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</si>
  <si>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</si>
  <si>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</si>
  <si>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</si>
  <si>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</si>
  <si>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</si>
  <si>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</si>
  <si>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</si>
  <si>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</si>
  <si>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</si>
  <si>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</si>
  <si>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</si>
  <si>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</si>
  <si>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</si>
  <si>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</si>
  <si>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</si>
  <si>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</si>
  <si>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</si>
  <si>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</si>
  <si>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</si>
  <si>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</si>
  <si>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</si>
  <si>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</si>
  <si>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</si>
  <si>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</si>
  <si>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</si>
  <si>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</si>
  <si>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</si>
  <si>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</si>
  <si>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</si>
  <si>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</si>
  <si>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</si>
  <si>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</si>
  <si>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</si>
  <si>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</si>
  <si>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</si>
  <si>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</si>
  <si>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</si>
  <si>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</si>
  <si>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</si>
  <si>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</si>
  <si>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</si>
  <si>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</si>
  <si>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</si>
  <si>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</si>
  <si>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</si>
  <si>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</si>
  <si>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</si>
  <si>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</si>
  <si>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</si>
  <si>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</si>
  <si>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</si>
  <si>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</si>
  <si>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</si>
  <si>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</si>
  <si>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</si>
  <si>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</si>
  <si>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</si>
  <si>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</si>
  <si>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</si>
  <si>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</si>
  <si>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</si>
  <si>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</si>
  <si>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</si>
  <si>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</si>
  <si>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</si>
  <si>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</si>
  <si>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</si>
  <si>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</si>
  <si>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</si>
  <si>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</si>
  <si>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</si>
  <si>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</si>
  <si>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</si>
  <si>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</si>
  <si>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</si>
  <si>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</si>
  <si>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</si>
  <si>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</si>
  <si>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</si>
  <si>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</si>
  <si>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</si>
  <si>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</si>
  <si>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</si>
  <si>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</si>
  <si>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</si>
  <si>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</si>
  <si>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</si>
  <si>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</si>
  <si>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</si>
  <si>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</si>
  <si>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</si>
  <si>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</si>
  <si>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</si>
  <si>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</si>
  <si>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</si>
  <si>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</si>
  <si>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</si>
  <si>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</si>
  <si>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</si>
  <si>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</si>
  <si>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</si>
  <si>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</si>
  <si>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</si>
  <si>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</si>
  <si>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</si>
  <si>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</si>
  <si>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</si>
  <si>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</si>
  <si>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</si>
  <si>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</si>
  <si>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</si>
  <si>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</si>
  <si>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</si>
  <si>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</si>
  <si>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</si>
  <si>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</si>
  <si>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</si>
  <si>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</si>
  <si>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</si>
  <si>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</si>
  <si>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</si>
  <si>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</si>
  <si>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</si>
  <si>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</si>
  <si>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</si>
  <si>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</si>
  <si>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</si>
  <si>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</si>
  <si>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</si>
  <si>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</si>
  <si>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</si>
  <si>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</si>
  <si>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</si>
  <si>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</si>
  <si>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</si>
  <si>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</si>
  <si>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</si>
  <si>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</si>
  <si>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</si>
  <si>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</si>
  <si>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</si>
  <si>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</si>
  <si>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</si>
  <si>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</si>
  <si>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</si>
  <si>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</si>
  <si>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</si>
  <si>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</si>
  <si>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</si>
  <si>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</si>
  <si>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</si>
  <si>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</si>
  <si>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</si>
  <si>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</si>
  <si>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</si>
  <si>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</si>
  <si>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</si>
  <si>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</si>
  <si>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</si>
  <si>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</si>
  <si>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</si>
  <si>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</si>
  <si>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</si>
  <si>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</si>
  <si>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</si>
  <si>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</si>
  <si>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</si>
  <si>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</si>
  <si>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</si>
  <si>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</si>
  <si>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</si>
  <si>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</si>
  <si>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</si>
  <si>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</si>
  <si>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</si>
  <si>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</si>
  <si>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</si>
  <si>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</si>
  <si>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</si>
  <si>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</si>
  <si>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</si>
  <si>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</si>
  <si>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</si>
  <si>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</si>
  <si>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</si>
  <si>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</si>
  <si>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</si>
  <si>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</si>
  <si>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</si>
  <si>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</si>
  <si>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</si>
  <si>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</si>
  <si>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</si>
  <si>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</si>
  <si>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</si>
  <si>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</si>
  <si>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</si>
  <si>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</si>
  <si>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</si>
  <si>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</si>
  <si>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</si>
  <si>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</si>
  <si>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</si>
  <si>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</si>
  <si>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</si>
  <si>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</si>
  <si>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</si>
  <si>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</si>
  <si>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</si>
  <si>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</si>
  <si>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</si>
  <si>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</si>
  <si>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</si>
  <si>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</si>
  <si>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</si>
  <si>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</si>
  <si>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</si>
  <si>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</si>
  <si>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</si>
  <si>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</si>
  <si>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</si>
  <si>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</si>
  <si>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</si>
  <si>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</si>
  <si>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</si>
  <si>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</si>
  <si>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</si>
  <si>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</si>
  <si>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</si>
  <si>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</si>
  <si>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</si>
  <si>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</si>
  <si>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</si>
  <si>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</si>
  <si>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</si>
  <si>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</si>
  <si>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</si>
  <si>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</si>
  <si>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</si>
  <si>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</si>
  <si>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</si>
  <si>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</si>
  <si>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</si>
  <si>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</si>
  <si>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</si>
  <si>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</si>
  <si>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</si>
  <si>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</si>
  <si>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</si>
  <si>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</si>
  <si>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</si>
  <si>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</si>
  <si>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</si>
  <si>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</si>
  <si>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</si>
  <si>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</si>
  <si>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</si>
  <si>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</si>
  <si>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</si>
  <si>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</si>
  <si>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</si>
  <si>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</si>
  <si>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</si>
  <si>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</si>
  <si>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</si>
  <si>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</si>
  <si>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</si>
  <si>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</si>
  <si>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</si>
  <si>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</si>
  <si>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</si>
  <si>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</si>
  <si>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</si>
  <si>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</si>
  <si>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</si>
  <si>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</si>
  <si>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</si>
  <si>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</si>
  <si>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</si>
  <si>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</si>
  <si>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</si>
  <si>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</si>
  <si>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</si>
  <si>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</si>
  <si>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</si>
  <si>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</si>
  <si>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</si>
  <si>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</si>
  <si>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</si>
  <si>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</si>
  <si>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</si>
  <si>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</si>
  <si>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</si>
  <si>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</si>
  <si>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</si>
  <si>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</si>
  <si>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</si>
  <si>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</si>
  <si>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</si>
  <si>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</si>
  <si>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</si>
  <si>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</si>
  <si>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</si>
  <si>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</si>
  <si>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</si>
  <si>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</si>
  <si>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</si>
  <si>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</si>
  <si>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</si>
  <si>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</si>
  <si>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</si>
  <si>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</si>
  <si>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</si>
  <si>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</si>
  <si>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</si>
  <si>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</si>
  <si>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</si>
  <si>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</si>
  <si>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</si>
  <si>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</si>
  <si>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</si>
  <si>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</si>
  <si>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</si>
  <si>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</si>
  <si>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</si>
  <si>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</si>
  <si>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</si>
  <si>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</si>
  <si>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</si>
  <si>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</si>
  <si>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</si>
  <si>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</si>
  <si>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</si>
  <si>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</si>
  <si>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</si>
  <si>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</si>
  <si>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</si>
  <si>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</si>
  <si>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</si>
  <si>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</si>
  <si>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</si>
  <si>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</si>
  <si>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</si>
  <si>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</si>
  <si>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</si>
  <si>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</si>
  <si>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</si>
  <si>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</si>
  <si>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</si>
  <si>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</si>
  <si>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</si>
  <si>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</si>
  <si>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</si>
  <si>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</si>
  <si>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</si>
  <si>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</si>
  <si>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</si>
  <si>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</si>
  <si>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</si>
  <si>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</si>
  <si>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</si>
  <si>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</si>
  <si>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</si>
  <si>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</si>
  <si>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</si>
  <si>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</si>
  <si>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</si>
  <si>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</si>
  <si>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</si>
  <si>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</si>
  <si>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</si>
  <si>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</si>
  <si>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</si>
  <si>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</si>
  <si>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</si>
  <si>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</si>
  <si>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</si>
  <si>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</si>
  <si>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</si>
  <si>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</si>
  <si>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</si>
  <si>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</si>
  <si>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</si>
  <si>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</si>
  <si>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</si>
  <si>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</si>
  <si>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</si>
  <si>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</si>
  <si>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</si>
  <si>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</si>
  <si>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</si>
  <si>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</si>
  <si>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</si>
  <si>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</si>
  <si>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</si>
  <si>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</si>
  <si>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</si>
  <si>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</si>
  <si>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</si>
  <si>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</si>
  <si>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</si>
  <si>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</si>
  <si>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</si>
  <si>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</si>
  <si>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</si>
  <si>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</si>
  <si>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</si>
  <si>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</si>
  <si>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</si>
  <si>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</si>
  <si>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</si>
  <si>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</si>
  <si>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</si>
  <si>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</si>
  <si>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</si>
  <si>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</si>
  <si>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</si>
  <si>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</si>
  <si>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</si>
  <si>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</si>
  <si>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</si>
  <si>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</si>
  <si>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</si>
  <si>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</si>
  <si>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</si>
  <si>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</si>
  <si>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</si>
  <si>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</si>
  <si>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</si>
  <si>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</si>
  <si>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</si>
  <si>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</si>
  <si>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</si>
  <si>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</si>
  <si>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</si>
  <si>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</si>
  <si>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</si>
  <si>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</si>
  <si>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</si>
  <si>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</si>
  <si>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</si>
  <si>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</si>
  <si>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</si>
  <si>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</si>
  <si>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</si>
  <si>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</si>
  <si>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</si>
  <si>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</si>
  <si>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</si>
  <si>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</si>
  <si>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</si>
  <si>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</si>
  <si>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</si>
  <si>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</si>
  <si>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</si>
  <si>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</si>
  <si>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</si>
  <si>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</si>
  <si>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</si>
  <si>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</si>
  <si>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</si>
  <si>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</si>
  <si>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</si>
  <si>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</si>
  <si>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</si>
  <si>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</si>
  <si>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</si>
  <si>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</si>
  <si>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</si>
  <si>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</si>
  <si>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</si>
  <si>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</si>
  <si>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</si>
  <si>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</si>
  <si>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</si>
  <si>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</si>
  <si>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</si>
  <si>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</si>
  <si>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</si>
  <si>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</si>
  <si>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</si>
  <si>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</si>
  <si>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</si>
  <si>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</si>
  <si>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</si>
  <si>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</si>
  <si>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</si>
  <si>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</si>
  <si>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</si>
  <si>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</si>
  <si>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</si>
  <si>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</si>
  <si>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</si>
  <si>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</si>
  <si>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</si>
  <si>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</si>
  <si>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</si>
  <si>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</si>
  <si>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</si>
  <si>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</si>
  <si>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</si>
  <si>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</si>
  <si>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</si>
  <si>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</si>
  <si>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</si>
  <si>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</si>
  <si>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</si>
  <si>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</si>
  <si>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</si>
  <si>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</si>
  <si>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</si>
  <si>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</si>
  <si>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</si>
  <si>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</si>
  <si>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</si>
  <si>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</si>
  <si>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</si>
  <si>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</si>
  <si>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</si>
  <si>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</si>
  <si>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</si>
  <si>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</si>
  <si>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</si>
  <si>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</si>
  <si>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</si>
  <si>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</si>
  <si>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</si>
  <si>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</si>
  <si>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</si>
  <si>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</si>
  <si>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</si>
  <si>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</si>
  <si>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</si>
  <si>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</si>
  <si>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</si>
  <si>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</si>
  <si>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</si>
  <si>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</si>
  <si>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</si>
  <si>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</si>
  <si>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</si>
  <si>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</si>
  <si>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</si>
  <si>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</si>
  <si>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</si>
  <si>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</si>
  <si>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</si>
  <si>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</si>
  <si>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</si>
  <si>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</si>
  <si>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</si>
  <si>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</si>
  <si>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</si>
  <si>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</si>
  <si>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</si>
  <si>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</si>
  <si>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</si>
  <si>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</si>
  <si>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</si>
  <si>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</si>
  <si>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</si>
  <si>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</si>
  <si>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</si>
  <si>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</si>
  <si>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</si>
  <si>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</si>
  <si>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</si>
  <si>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</si>
  <si>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</si>
  <si>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</si>
  <si>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</si>
  <si>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</si>
  <si>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</si>
  <si>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</si>
  <si>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</si>
  <si>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</si>
  <si>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</si>
  <si>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</si>
  <si>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</si>
  <si>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</si>
  <si>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</si>
  <si>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</si>
  <si>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</si>
  <si>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</si>
  <si>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</si>
  <si>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</si>
  <si>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</si>
  <si>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</si>
  <si>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</si>
  <si>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</si>
  <si>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</si>
  <si>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</si>
  <si>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</si>
  <si>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</si>
  <si>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</si>
  <si>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</si>
  <si>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</si>
  <si>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</si>
  <si>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</si>
  <si>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</si>
  <si>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</si>
  <si>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</si>
  <si>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</si>
  <si>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</si>
  <si>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</si>
  <si>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</si>
  <si>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</si>
  <si>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</si>
  <si>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</si>
  <si>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</si>
  <si>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</si>
  <si>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</si>
  <si>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</si>
  <si>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</si>
  <si>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</si>
  <si>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</si>
  <si>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</si>
  <si>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</si>
  <si>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</si>
  <si>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</si>
  <si>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</si>
  <si>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</si>
  <si>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</si>
  <si>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</si>
  <si>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</si>
  <si>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</si>
  <si>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</si>
  <si>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</si>
  <si>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</si>
  <si>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</si>
  <si>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</si>
  <si>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</si>
  <si>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</si>
  <si>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</si>
  <si>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</si>
  <si>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</si>
  <si>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</si>
  <si>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</si>
  <si>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</si>
  <si>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</si>
  <si>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</si>
  <si>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</si>
  <si>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</si>
  <si>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</si>
  <si>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</si>
  <si>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</si>
  <si>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</si>
  <si>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</si>
  <si>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</si>
  <si>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</si>
  <si>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</si>
  <si>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</si>
  <si>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</si>
  <si>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</si>
  <si>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</si>
  <si>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</si>
  <si>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</si>
  <si>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</si>
  <si>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</si>
  <si>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</si>
  <si>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</si>
  <si>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</si>
  <si>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</si>
  <si>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</si>
  <si>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</si>
  <si>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</si>
  <si>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</si>
  <si>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</si>
  <si>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</si>
  <si>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</si>
  <si>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</si>
  <si>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</si>
  <si>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</si>
  <si>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</si>
  <si>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</si>
  <si>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</si>
  <si>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</si>
  <si>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</si>
  <si>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</si>
  <si>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</si>
  <si>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</si>
  <si>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</si>
  <si>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</si>
  <si>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</si>
  <si>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</si>
  <si>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</si>
  <si>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</si>
  <si>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</si>
  <si>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</si>
  <si>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</si>
  <si>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</si>
  <si>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</si>
  <si>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</si>
  <si>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</si>
  <si>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</si>
  <si>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</si>
  <si>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</si>
  <si>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</si>
  <si>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</si>
  <si>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</si>
  <si>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</si>
  <si>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</si>
  <si>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</si>
  <si>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</si>
  <si>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</si>
  <si>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</si>
  <si>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</si>
  <si>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</si>
  <si>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</si>
  <si>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</si>
  <si>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</si>
  <si>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</si>
  <si>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</si>
  <si>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</si>
  <si>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</si>
  <si>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</si>
  <si>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</si>
  <si>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</si>
  <si>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</si>
  <si>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</si>
  <si>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</si>
  <si>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</si>
  <si>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</si>
  <si>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</si>
  <si>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</si>
  <si>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</si>
  <si>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</si>
  <si>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</si>
  <si>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</si>
  <si>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</si>
  <si>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</si>
  <si>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</si>
  <si>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</si>
  <si>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</si>
  <si>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</si>
  <si>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</si>
  <si>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</si>
  <si>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</si>
  <si>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</si>
  <si>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</si>
  <si>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</si>
  <si>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</si>
  <si>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</si>
  <si>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</si>
  <si>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</si>
  <si>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</si>
  <si>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</si>
  <si>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</si>
  <si>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</si>
  <si>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</si>
  <si>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</si>
  <si>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</si>
  <si>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</si>
  <si>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</si>
  <si>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</si>
  <si>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</si>
  <si>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</si>
  <si>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</si>
  <si>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</si>
  <si>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</si>
  <si>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</si>
  <si>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</si>
  <si>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</si>
  <si>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</si>
  <si>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</si>
  <si>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</si>
  <si>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</si>
  <si>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</si>
  <si>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</si>
  <si>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</si>
  <si>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</si>
  <si>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</si>
  <si>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</si>
  <si>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</si>
  <si>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</si>
  <si>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</si>
  <si>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</si>
  <si>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</si>
  <si>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</si>
  <si>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</si>
  <si>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</si>
  <si>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</si>
  <si>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</si>
  <si>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</si>
  <si>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</si>
  <si>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</si>
  <si>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</si>
  <si>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</si>
  <si>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</si>
  <si>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</si>
  <si>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</si>
  <si>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</si>
  <si>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</si>
  <si>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</si>
  <si>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</si>
  <si>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</si>
  <si>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</si>
  <si>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</si>
  <si>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</si>
  <si>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</si>
  <si>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</si>
  <si>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</si>
  <si>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</si>
  <si>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</si>
  <si>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</si>
  <si>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</si>
  <si>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</si>
  <si>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</si>
  <si>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</si>
  <si>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</si>
  <si>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</si>
  <si>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</si>
  <si>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</si>
  <si>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</si>
  <si>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</si>
  <si>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</si>
  <si>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</si>
  <si>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</si>
  <si>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</si>
  <si>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</si>
  <si>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</si>
  <si>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</si>
  <si>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</si>
  <si>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</si>
  <si>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</si>
  <si>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</si>
  <si>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</si>
  <si>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</si>
  <si>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</si>
  <si>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</si>
  <si>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</si>
  <si>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</si>
  <si>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</si>
  <si>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</si>
  <si>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</si>
  <si>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</si>
  <si>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</si>
  <si>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</si>
  <si>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</si>
  <si>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</si>
  <si>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</si>
  <si>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</si>
  <si>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</si>
  <si>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</si>
  <si>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</si>
  <si>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</si>
  <si>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</si>
  <si>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</si>
  <si>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</si>
  <si>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</si>
  <si>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</si>
  <si>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</si>
  <si>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</si>
  <si>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</si>
  <si>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</si>
  <si>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</si>
  <si>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</si>
  <si>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</si>
  <si>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</si>
  <si>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</si>
  <si>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</si>
  <si>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</si>
  <si>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</si>
  <si>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</si>
  <si>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</si>
  <si>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</si>
  <si>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</si>
  <si>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</si>
  <si>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</si>
  <si>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</si>
  <si>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</si>
  <si>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</si>
  <si>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</si>
  <si>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</si>
  <si>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</si>
  <si>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</si>
  <si>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</si>
  <si>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</si>
  <si>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</si>
  <si>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</si>
  <si>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</si>
  <si>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</si>
  <si>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</si>
  <si>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</si>
  <si>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</si>
  <si>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</si>
  <si>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</si>
  <si>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</si>
  <si>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</si>
  <si>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</si>
  <si>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</si>
  <si>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</si>
  <si>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</si>
  <si>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</si>
  <si>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</si>
  <si>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</si>
  <si>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</si>
  <si>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</si>
  <si>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</si>
  <si>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</si>
  <si>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</si>
  <si>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</si>
  <si>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</si>
  <si>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</si>
  <si>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</si>
  <si>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</si>
  <si>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</si>
  <si>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</si>
  <si>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</si>
  <si>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</si>
  <si>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</si>
  <si>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</si>
  <si>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</si>
  <si>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</si>
  <si>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</si>
  <si>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</si>
  <si>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</si>
  <si>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</si>
  <si>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</si>
  <si>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</si>
  <si>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</si>
  <si>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</si>
  <si>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</si>
  <si>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</si>
  <si>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</si>
  <si>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</si>
  <si>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</si>
  <si>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</si>
  <si>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</si>
  <si>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</si>
  <si>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</si>
  <si>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</si>
  <si>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</si>
  <si>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</si>
  <si>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</si>
  <si>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</si>
  <si>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</si>
  <si>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</si>
  <si>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</si>
  <si>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</si>
  <si>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</si>
  <si>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</si>
  <si>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</si>
  <si>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</si>
  <si>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</si>
  <si>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</si>
  <si>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</si>
  <si>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</si>
  <si>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</si>
  <si>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</si>
  <si>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</si>
  <si>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</si>
  <si>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</si>
  <si>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</si>
  <si>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</si>
  <si>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</si>
  <si>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</si>
  <si>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</si>
  <si>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</si>
  <si>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</si>
  <si>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</si>
  <si>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</si>
  <si>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</si>
  <si>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</si>
  <si>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</si>
  <si>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</si>
  <si>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</si>
  <si>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</si>
  <si>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</si>
  <si>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</si>
  <si>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</si>
  <si>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</si>
  <si>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</si>
  <si>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</si>
  <si>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</si>
  <si>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</si>
  <si>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</si>
  <si>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</si>
  <si>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</si>
  <si>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</si>
  <si>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</si>
  <si>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</si>
  <si>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</si>
  <si>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</si>
  <si>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</si>
  <si>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</si>
  <si>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</si>
  <si>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</si>
  <si>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</si>
  <si>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</si>
  <si>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</si>
  <si>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</si>
  <si>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</si>
  <si>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</si>
  <si>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</si>
  <si>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</si>
  <si>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</si>
  <si>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</si>
  <si>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</si>
  <si>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</si>
  <si>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</si>
  <si>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</si>
  <si>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</si>
  <si>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</si>
  <si>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</si>
  <si>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</si>
  <si>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</si>
  <si>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</si>
  <si>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</si>
  <si>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</si>
  <si>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</si>
  <si>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</si>
  <si>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</si>
  <si>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</si>
  <si>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</si>
  <si>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</si>
  <si>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</si>
  <si>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</si>
  <si>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</si>
  <si>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</si>
  <si>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</si>
  <si>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</si>
  <si>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</si>
  <si>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</si>
  <si>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</si>
  <si>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</si>
  <si>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</si>
  <si>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</si>
  <si>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</si>
  <si>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</si>
  <si>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</si>
  <si>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</si>
  <si>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</si>
  <si>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</si>
  <si>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</si>
  <si>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</si>
  <si>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</si>
  <si>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</si>
  <si>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</si>
  <si>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</si>
  <si>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</si>
  <si>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</si>
  <si>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</si>
  <si>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</si>
  <si>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</si>
  <si>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</si>
  <si>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</si>
  <si>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</si>
  <si>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</si>
  <si>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</si>
  <si>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</si>
  <si>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</si>
  <si>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</si>
  <si>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</si>
  <si>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</si>
  <si>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</si>
  <si>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</si>
  <si>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</si>
  <si>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</si>
  <si>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</si>
  <si>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</si>
  <si>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</si>
  <si>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</si>
  <si>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</si>
  <si>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</si>
  <si>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</si>
  <si>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</si>
  <si>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</si>
  <si>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</si>
  <si>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</si>
  <si>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</si>
  <si>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</si>
  <si>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</si>
  <si>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</si>
  <si>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</si>
  <si>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</si>
  <si>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</si>
  <si>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</si>
  <si>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</si>
  <si>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</si>
  <si>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</si>
  <si>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</si>
  <si>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</si>
  <si>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</si>
  <si>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</si>
  <si>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</si>
  <si>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</si>
  <si>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</si>
  <si>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</si>
  <si>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</si>
  <si>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</si>
  <si>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</si>
  <si>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</si>
  <si>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</si>
  <si>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</si>
  <si>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</si>
  <si>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</si>
  <si>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</si>
  <si>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</si>
  <si>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</si>
  <si>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</si>
  <si>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</si>
  <si>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</si>
  <si>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</si>
  <si>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</si>
  <si>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</si>
  <si>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</si>
  <si>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</si>
  <si>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</si>
  <si>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</si>
  <si>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</si>
  <si>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</si>
  <si>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</si>
  <si>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</si>
  <si>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</si>
  <si>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</si>
  <si>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</si>
  <si>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</si>
  <si>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</si>
  <si>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</si>
  <si>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</si>
  <si>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</si>
  <si>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</si>
  <si>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</si>
  <si>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</si>
  <si>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</si>
  <si>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</si>
  <si>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</si>
  <si>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</si>
  <si>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</si>
  <si>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</si>
  <si>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</si>
  <si>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</si>
  <si>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</si>
  <si>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</si>
  <si>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</si>
  <si>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</si>
  <si>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</si>
  <si>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</si>
  <si>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</si>
  <si>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</si>
  <si>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</si>
  <si>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</si>
  <si>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</si>
  <si>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</si>
  <si>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</si>
  <si>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</si>
  <si>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</si>
  <si>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</si>
  <si>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</si>
  <si>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</si>
  <si>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</si>
  <si>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</si>
  <si>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</si>
  <si>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</si>
  <si>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</si>
  <si>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</si>
  <si>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</si>
  <si>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</si>
  <si>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</si>
  <si>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</si>
  <si>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</si>
  <si>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</si>
  <si>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</si>
  <si>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</si>
  <si>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</si>
  <si>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</si>
  <si>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</si>
  <si>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</si>
  <si>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</si>
  <si>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</si>
  <si>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</si>
  <si>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</si>
  <si>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</si>
  <si>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</si>
  <si>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</si>
  <si>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</si>
  <si>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</si>
  <si>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</si>
  <si>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</si>
  <si>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</si>
  <si>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</si>
  <si>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</si>
  <si>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</si>
  <si>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</si>
  <si>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</si>
  <si>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</si>
  <si>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</si>
  <si>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</si>
  <si>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</si>
  <si>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</si>
  <si>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</si>
  <si>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</si>
  <si>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</si>
  <si>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</si>
  <si>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</si>
  <si>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</si>
  <si>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</si>
  <si>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</si>
  <si>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</si>
  <si>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</si>
  <si>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</si>
  <si>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</si>
  <si>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</si>
  <si>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</si>
  <si>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</si>
  <si>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</si>
  <si>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</si>
  <si>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</si>
  <si>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</si>
  <si>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</si>
  <si>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</si>
  <si>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</si>
  <si>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</si>
  <si>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</si>
  <si>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</si>
  <si>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</si>
  <si>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</si>
  <si>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</si>
  <si>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</si>
  <si>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</si>
  <si>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</si>
  <si>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</si>
  <si>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</si>
  <si>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</si>
  <si>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</si>
  <si>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</si>
  <si>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</si>
  <si>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</si>
  <si>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</si>
  <si>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</si>
  <si>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</si>
  <si>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</si>
  <si>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</si>
  <si>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</si>
  <si>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</si>
  <si>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</si>
  <si>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</si>
  <si>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</si>
  <si>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</si>
  <si>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</si>
  <si>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</si>
  <si>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</si>
  <si>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</si>
  <si>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</si>
  <si>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</si>
  <si>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</si>
  <si>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</si>
  <si>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</si>
  <si>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</si>
  <si>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</si>
  <si>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</si>
  <si>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</si>
  <si>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</si>
  <si>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</si>
  <si>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</si>
  <si>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</si>
  <si>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</si>
  <si>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</si>
  <si>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</si>
  <si>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</si>
  <si>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</si>
  <si>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</si>
  <si>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</si>
  <si>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</si>
  <si>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</si>
  <si>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</si>
  <si>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</si>
  <si>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</si>
  <si>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</si>
  <si>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</si>
  <si>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</si>
  <si>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</si>
  <si>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</si>
  <si>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</si>
  <si>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</si>
  <si>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</si>
  <si>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</si>
  <si>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</si>
  <si>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</si>
  <si>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</si>
  <si>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</si>
  <si>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</si>
  <si>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</si>
  <si>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</si>
  <si>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</si>
  <si>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</si>
  <si>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</si>
  <si>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</si>
  <si>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</si>
  <si>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</si>
  <si>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</si>
  <si>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</si>
  <si>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</si>
  <si>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</si>
  <si>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</si>
  <si>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</si>
  <si>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</si>
  <si>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</si>
  <si>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</si>
  <si>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</si>
  <si>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</si>
  <si>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</si>
  <si>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</si>
  <si>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</si>
  <si>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</si>
  <si>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</si>
  <si>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</si>
  <si>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</si>
  <si>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</si>
  <si>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</si>
  <si>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</si>
  <si>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</si>
  <si>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</si>
  <si>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</si>
  <si>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</si>
  <si>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</si>
  <si>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</si>
  <si>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</si>
  <si>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</si>
  <si>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</si>
  <si>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</si>
  <si>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</si>
  <si>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</si>
  <si>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</si>
  <si>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</si>
  <si>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</si>
  <si>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</si>
  <si>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</si>
  <si>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</si>
  <si>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</si>
  <si>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</si>
  <si>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</si>
  <si>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</si>
  <si>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</si>
  <si>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</si>
  <si>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</si>
  <si>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</si>
  <si>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</si>
  <si>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</si>
  <si>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</si>
  <si>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</si>
  <si>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</si>
  <si>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</si>
  <si>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</si>
  <si>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</si>
  <si>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</si>
  <si>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</si>
  <si>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</si>
  <si>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</si>
  <si>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</si>
  <si>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</si>
  <si>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</si>
  <si>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</si>
  <si>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</si>
  <si>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</si>
  <si>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</si>
  <si>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</si>
  <si>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</si>
  <si>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</si>
  <si>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</si>
  <si>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</si>
  <si>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</si>
  <si>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</si>
  <si>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</si>
  <si>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</si>
  <si>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</si>
  <si>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</si>
  <si>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</si>
  <si>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</si>
  <si>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</si>
  <si>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</si>
  <si>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</si>
  <si>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</si>
  <si>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</si>
  <si>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</si>
  <si>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</si>
  <si>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</si>
  <si>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</si>
  <si>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</si>
  <si>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</si>
  <si>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</si>
  <si>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</si>
  <si>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</si>
  <si>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</si>
  <si>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</si>
  <si>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</si>
  <si>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</si>
  <si>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</si>
  <si>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</si>
  <si>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</si>
  <si>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</si>
  <si>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</si>
  <si>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</si>
  <si>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</si>
  <si>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</si>
  <si>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</si>
  <si>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</si>
  <si>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</si>
  <si>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</si>
  <si>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</si>
  <si>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</si>
  <si>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</si>
  <si>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</si>
  <si>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</si>
  <si>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</si>
  <si>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</si>
  <si>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</si>
  <si>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</si>
  <si>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</si>
  <si>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</si>
  <si>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</si>
  <si>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</si>
  <si>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</si>
  <si>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</si>
  <si>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</si>
  <si>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</si>
  <si>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</si>
  <si>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</si>
  <si>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</si>
  <si>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</si>
  <si>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</si>
  <si>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</si>
  <si>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</si>
  <si>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</si>
  <si>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</si>
  <si>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</si>
  <si>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</si>
  <si>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</si>
  <si>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</si>
  <si>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</si>
  <si>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</si>
  <si>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</si>
  <si>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</si>
  <si>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</si>
  <si>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</si>
  <si>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</si>
  <si>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</si>
  <si>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</si>
  <si>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</si>
  <si>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</si>
  <si>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</si>
  <si>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</si>
  <si>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</si>
  <si>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</si>
  <si>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</si>
  <si>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</si>
  <si>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</si>
  <si>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</si>
  <si>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</si>
  <si>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</si>
  <si>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</si>
  <si>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</si>
  <si>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</si>
  <si>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</si>
  <si>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</si>
  <si>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</si>
  <si>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</si>
  <si>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</si>
  <si>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</si>
  <si>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</si>
  <si>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</si>
  <si>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</si>
  <si>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</si>
  <si>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</si>
  <si>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</si>
  <si>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</si>
  <si>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</si>
  <si>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</si>
  <si>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</si>
  <si>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</si>
  <si>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</si>
  <si>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</si>
  <si>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</si>
  <si>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</si>
  <si>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</si>
  <si>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</si>
  <si>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</si>
  <si>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</si>
  <si>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</si>
  <si>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</si>
  <si>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</si>
  <si>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</si>
  <si>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</si>
  <si>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</si>
  <si>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</si>
  <si>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</si>
  <si>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</si>
  <si>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</si>
  <si>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</si>
  <si>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</si>
  <si>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</si>
  <si>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</si>
  <si>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</si>
  <si>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</si>
  <si>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</si>
  <si>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</si>
  <si>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</si>
  <si>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</si>
  <si>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</si>
  <si>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</si>
  <si>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</si>
  <si>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</si>
  <si>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</si>
  <si>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</si>
  <si>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</si>
  <si>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</si>
  <si>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</si>
  <si>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</si>
  <si>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</si>
  <si>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</si>
  <si>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</si>
  <si>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</si>
  <si>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</si>
  <si>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</si>
  <si>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</si>
  <si>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</si>
  <si>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</si>
  <si>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</si>
  <si>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</si>
  <si>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</si>
  <si>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</si>
  <si>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</si>
  <si>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</si>
  <si>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</si>
  <si>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</si>
  <si>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</si>
  <si>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</si>
  <si>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</si>
  <si>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</si>
  <si>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</si>
  <si>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</si>
  <si>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</si>
  <si>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</si>
  <si>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</si>
  <si>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</si>
  <si>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</si>
  <si>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</si>
  <si>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</si>
  <si>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</si>
  <si>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</si>
  <si>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</si>
  <si>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</si>
  <si>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</si>
  <si>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</si>
  <si>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</si>
  <si>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</si>
  <si>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</si>
  <si>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</si>
  <si>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</si>
  <si>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</si>
  <si>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</si>
  <si>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</si>
  <si>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</si>
  <si>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</si>
  <si>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</si>
  <si>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</si>
  <si>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</si>
  <si>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</si>
  <si>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</si>
  <si>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</si>
  <si>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</si>
  <si>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</si>
  <si>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</si>
  <si>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</si>
  <si>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</si>
  <si>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</si>
  <si>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</si>
  <si>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</si>
  <si>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</si>
  <si>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</si>
  <si>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</si>
  <si>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</si>
  <si>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</si>
  <si>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</si>
  <si>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</si>
  <si>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</si>
  <si>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</si>
  <si>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</si>
  <si>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</si>
  <si>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</si>
  <si>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</si>
  <si>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</si>
  <si>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</si>
  <si>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</si>
  <si>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</si>
  <si>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</si>
  <si>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</si>
  <si>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</si>
  <si>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</si>
  <si>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</si>
  <si>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</si>
  <si>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</si>
  <si>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</si>
  <si>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</si>
  <si>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</si>
  <si>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</si>
  <si>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</si>
  <si>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</si>
  <si>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</si>
  <si>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</si>
  <si>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</si>
  <si>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</si>
  <si>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</si>
  <si>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</si>
  <si>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</si>
  <si>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</si>
  <si>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</si>
  <si>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</si>
  <si>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</si>
  <si>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</si>
  <si>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</si>
  <si>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</si>
  <si>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</si>
  <si>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</si>
  <si>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</si>
  <si>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</si>
  <si>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</si>
  <si>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</si>
  <si>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</si>
  <si>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</si>
  <si>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</si>
  <si>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</si>
  <si>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</si>
  <si>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</si>
  <si>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</si>
  <si>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</si>
  <si>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</si>
  <si>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</si>
  <si>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</si>
  <si>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</si>
  <si>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</si>
  <si>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</si>
  <si>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</si>
  <si>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</si>
  <si>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</si>
  <si>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</si>
  <si>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</si>
  <si>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</si>
  <si>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</si>
  <si>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</si>
  <si>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</si>
  <si>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</si>
  <si>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</si>
  <si>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</si>
  <si>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</si>
  <si>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</si>
  <si>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</si>
  <si>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</si>
  <si>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</si>
  <si>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</si>
  <si>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</si>
  <si>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</si>
  <si>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</si>
  <si>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</si>
  <si>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</si>
  <si>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</si>
  <si>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</si>
  <si>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</si>
  <si>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</si>
  <si>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</si>
  <si>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</si>
  <si>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</si>
  <si>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</si>
  <si>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</si>
  <si>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</si>
  <si>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</si>
  <si>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</si>
  <si>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</si>
  <si>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</si>
  <si>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</si>
  <si>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</si>
  <si>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</si>
  <si>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</si>
  <si>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</si>
  <si>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</si>
  <si>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</si>
  <si>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</si>
  <si>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</si>
  <si>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</si>
  <si>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</si>
  <si>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</si>
  <si>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</si>
  <si>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</si>
  <si>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</si>
  <si>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</si>
  <si>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</si>
  <si>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</si>
  <si>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</si>
  <si>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</si>
  <si>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</si>
  <si>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</si>
  <si>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</si>
  <si>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</si>
  <si>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</si>
  <si>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</si>
  <si>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</si>
  <si>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</si>
  <si>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</si>
  <si>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</si>
  <si>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</si>
  <si>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</si>
  <si>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</si>
  <si>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</si>
  <si>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</si>
  <si>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</si>
  <si>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</si>
  <si>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</si>
  <si>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</si>
  <si>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</si>
  <si>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</si>
  <si>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</si>
  <si>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</si>
  <si>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</si>
  <si>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</si>
  <si>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</si>
  <si>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</si>
  <si>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</si>
  <si>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</si>
  <si>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</si>
  <si>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</si>
  <si>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</si>
  <si>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</si>
  <si>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</si>
  <si>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</si>
  <si>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</si>
  <si>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</si>
  <si>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</si>
  <si>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</si>
  <si>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</si>
  <si>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</si>
  <si>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</si>
  <si>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</si>
  <si>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</si>
  <si>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</si>
  <si>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</si>
  <si>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</si>
  <si>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</si>
  <si>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</si>
  <si>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</si>
  <si>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</si>
  <si>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</si>
  <si>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</si>
  <si>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</si>
  <si>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</si>
  <si>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</si>
  <si>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</si>
  <si>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</si>
  <si>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</si>
  <si>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</si>
  <si>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</si>
  <si>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</si>
  <si>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</si>
  <si>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</si>
  <si>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</si>
  <si>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</si>
  <si>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</si>
  <si>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</si>
  <si>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</si>
  <si>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</si>
  <si>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</si>
  <si>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</si>
  <si>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</si>
  <si>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</si>
  <si>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</si>
  <si>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</si>
  <si>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</si>
  <si>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</si>
  <si>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</si>
  <si>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</si>
  <si>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</si>
  <si>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</si>
  <si>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</si>
  <si>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</si>
  <si>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</si>
  <si>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</si>
  <si>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</si>
  <si>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</si>
  <si>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</si>
  <si>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</si>
  <si>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</si>
  <si>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</si>
  <si>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</si>
  <si>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</si>
  <si>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</si>
  <si>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</si>
  <si>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</si>
  <si>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</si>
  <si>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</si>
  <si>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</si>
  <si>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</si>
  <si>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</si>
  <si>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</si>
  <si>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</si>
  <si>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</si>
  <si>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</si>
  <si>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</si>
  <si>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</si>
  <si>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</si>
  <si>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</si>
  <si>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</si>
  <si>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</si>
  <si>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</si>
  <si>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</si>
  <si>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</si>
  <si>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</si>
  <si>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</si>
  <si>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</si>
  <si>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</si>
  <si>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</si>
  <si>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</si>
  <si>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</si>
  <si>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</si>
  <si>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</si>
  <si>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</si>
  <si>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</si>
  <si>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</si>
  <si>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</si>
  <si>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</si>
  <si>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</si>
  <si>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</si>
  <si>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</si>
  <si>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</si>
  <si>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</si>
  <si>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</si>
  <si>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</si>
  <si>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</si>
  <si>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</si>
  <si>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</si>
  <si>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</si>
  <si>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</si>
  <si>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</si>
  <si>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</si>
  <si>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</si>
  <si>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</si>
  <si>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</si>
  <si>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</si>
  <si>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</si>
  <si>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</si>
  <si>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</si>
  <si>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</si>
  <si>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</si>
  <si>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</si>
  <si>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</si>
  <si>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</si>
  <si>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</si>
  <si>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</si>
  <si>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</si>
  <si>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</si>
  <si>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</si>
  <si>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</si>
  <si>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</si>
  <si>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</si>
  <si>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</si>
  <si>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</si>
  <si>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</si>
  <si>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</si>
  <si>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</si>
  <si>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</si>
  <si>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</si>
  <si>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</si>
  <si>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</si>
  <si>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</si>
  <si>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</si>
  <si>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</si>
  <si>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</si>
  <si>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</si>
  <si>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</si>
  <si>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</si>
  <si>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</si>
  <si>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</si>
  <si>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</si>
  <si>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</si>
  <si>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</si>
  <si>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</si>
  <si>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</si>
  <si>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</si>
  <si>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</si>
  <si>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</si>
  <si>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</si>
  <si>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</si>
  <si>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</si>
  <si>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</si>
  <si>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</si>
  <si>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</si>
  <si>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</si>
  <si>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</si>
  <si>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</si>
  <si>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</si>
  <si>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</si>
  <si>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</si>
  <si>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</si>
  <si>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</si>
  <si>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</si>
  <si>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</si>
  <si>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</si>
  <si>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</si>
  <si>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</si>
  <si>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</si>
  <si>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</si>
  <si>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</si>
  <si>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</si>
  <si>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</si>
  <si>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</si>
  <si>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</si>
  <si>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</si>
  <si>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</si>
  <si>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</si>
  <si>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</si>
  <si>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</si>
  <si>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</si>
  <si>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</si>
  <si>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</si>
  <si>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</si>
  <si>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</si>
  <si>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</si>
  <si>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</si>
  <si>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</si>
  <si>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</si>
  <si>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</si>
  <si>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</si>
  <si>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</si>
  <si>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</si>
  <si>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</si>
  <si>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</si>
  <si>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</si>
  <si>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</si>
  <si>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</si>
  <si>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</si>
  <si>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</si>
  <si>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</si>
  <si>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</si>
  <si>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</si>
  <si>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</si>
  <si>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</si>
  <si>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</si>
  <si>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</si>
  <si>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</si>
  <si>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</si>
  <si>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</si>
  <si>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</si>
  <si>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</si>
  <si>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</si>
  <si>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</si>
  <si>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</si>
  <si>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</si>
  <si>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</si>
  <si>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</si>
  <si>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</si>
  <si>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</si>
  <si>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</si>
  <si>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</si>
  <si>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</si>
  <si>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</si>
  <si>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</si>
  <si>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</si>
  <si>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</si>
  <si>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</si>
  <si>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</si>
  <si>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</si>
  <si>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</si>
  <si>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</si>
  <si>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</si>
  <si>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</si>
  <si>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</si>
  <si>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</si>
  <si>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</si>
  <si>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</si>
  <si>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</si>
  <si>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</si>
  <si>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</si>
  <si>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</si>
  <si>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</si>
  <si>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</si>
  <si>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</si>
  <si>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</si>
  <si>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</si>
  <si>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</si>
  <si>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</si>
  <si>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</si>
  <si>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</si>
  <si>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</si>
  <si>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</si>
  <si>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</si>
  <si>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</si>
  <si>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</si>
  <si>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</si>
  <si>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</si>
  <si>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</si>
  <si>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</si>
  <si>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</si>
  <si>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</si>
  <si>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</si>
  <si>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</si>
  <si>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</si>
  <si>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</si>
  <si>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</si>
  <si>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</si>
  <si>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</si>
  <si>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</si>
  <si>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</si>
  <si>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</si>
  <si>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</si>
  <si>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</si>
  <si>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</si>
  <si>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</si>
  <si>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</si>
  <si>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</si>
  <si>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</si>
  <si>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</si>
  <si>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</si>
  <si>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</si>
  <si>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</si>
  <si>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</si>
  <si>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</si>
  <si>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</si>
  <si>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</si>
  <si>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</si>
  <si>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</si>
  <si>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</si>
  <si>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</si>
  <si>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</si>
  <si>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</si>
  <si>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</si>
  <si>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</si>
  <si>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</si>
  <si>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</si>
  <si>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</si>
  <si>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</si>
  <si>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</si>
  <si>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</si>
  <si>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</si>
  <si>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</si>
  <si>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</si>
  <si>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</si>
  <si>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</si>
  <si>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</si>
  <si>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</si>
  <si>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</si>
  <si>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</si>
  <si>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</si>
  <si>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</si>
  <si>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</si>
  <si>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</si>
  <si>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</si>
  <si>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</si>
  <si>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</si>
  <si>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</si>
  <si>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</si>
  <si>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</si>
  <si>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</si>
  <si>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</si>
  <si>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</si>
  <si>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</si>
  <si>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</si>
  <si>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</si>
  <si>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</si>
  <si>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</si>
  <si>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</si>
  <si>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</si>
  <si>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</si>
  <si>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</si>
  <si>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</si>
  <si>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</si>
  <si>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</si>
  <si>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</si>
  <si>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</si>
  <si>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</si>
  <si>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</si>
  <si>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</si>
  <si>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</si>
  <si>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</si>
  <si>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</si>
  <si>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</si>
  <si>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</si>
  <si>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</si>
  <si>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</si>
  <si>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</si>
  <si>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</si>
  <si>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</si>
  <si>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</si>
  <si>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</si>
  <si>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</si>
  <si>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</si>
  <si>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</si>
  <si>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</si>
  <si>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</si>
  <si>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</si>
  <si>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</si>
  <si>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</si>
  <si>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</si>
  <si>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</si>
  <si>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</si>
  <si>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</si>
  <si>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</si>
  <si>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</si>
  <si>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</si>
  <si>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</si>
  <si>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</si>
  <si>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</si>
  <si>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</si>
  <si>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</si>
  <si>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</si>
  <si>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</si>
  <si>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</si>
  <si>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</si>
  <si>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</si>
  <si>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</si>
  <si>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</si>
  <si>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</si>
  <si>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</si>
  <si>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</si>
  <si>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</si>
  <si>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</si>
  <si>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</si>
  <si>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</si>
  <si>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</si>
  <si>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</si>
  <si>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</si>
  <si>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</si>
  <si>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</si>
  <si>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</si>
  <si>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</si>
  <si>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</si>
  <si>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</si>
  <si>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</si>
  <si>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</si>
  <si>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</si>
  <si>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</si>
  <si>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</si>
  <si>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</si>
  <si>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</si>
  <si>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</si>
  <si>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</si>
  <si>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</si>
  <si>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</si>
  <si>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</si>
  <si>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</si>
  <si>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</si>
  <si>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</si>
  <si>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</si>
  <si>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</si>
  <si>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</si>
  <si>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</si>
  <si>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</si>
  <si>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</si>
  <si>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</si>
  <si>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</si>
  <si>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</si>
  <si>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</si>
  <si>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</si>
  <si>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</si>
  <si>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</si>
  <si>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</si>
  <si>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</si>
  <si>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</si>
  <si>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</si>
  <si>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</si>
  <si>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</si>
  <si>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</si>
  <si>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</si>
  <si>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</si>
  <si>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</si>
  <si>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</si>
  <si>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</si>
  <si>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</si>
  <si>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</si>
  <si>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</si>
  <si>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</si>
  <si>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</si>
  <si>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</si>
  <si>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</si>
  <si>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</si>
  <si>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</si>
  <si>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</si>
  <si>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</si>
  <si>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</si>
  <si>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</si>
  <si>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</si>
  <si>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</si>
  <si>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</si>
  <si>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</si>
  <si>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</si>
  <si>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</si>
  <si>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</si>
  <si>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</si>
  <si>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</si>
  <si>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</si>
  <si>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</si>
  <si>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</si>
  <si>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</si>
  <si>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</si>
  <si>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</si>
  <si>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</si>
  <si>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</si>
  <si>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</si>
  <si>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</si>
  <si>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</si>
  <si>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</si>
  <si>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</si>
  <si>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</si>
  <si>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</si>
  <si>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</si>
  <si>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</si>
  <si>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</si>
  <si>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</si>
  <si>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</si>
  <si>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</si>
  <si>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</si>
  <si>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</si>
  <si>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</si>
  <si>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</si>
  <si>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</si>
  <si>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</si>
  <si>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</si>
  <si>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</si>
  <si>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</si>
  <si>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</si>
  <si>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</si>
  <si>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</si>
  <si>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</si>
  <si>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</si>
  <si>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</si>
  <si>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</si>
  <si>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</si>
  <si>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</si>
  <si>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</si>
  <si>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</si>
  <si>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</si>
  <si>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</si>
  <si>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</si>
  <si>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</si>
  <si>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</si>
  <si>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</si>
  <si>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</si>
  <si>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</si>
  <si>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</si>
  <si>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</si>
  <si>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</si>
  <si>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</si>
  <si>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</si>
  <si>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</si>
  <si>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</si>
  <si>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</si>
  <si>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</si>
  <si>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</si>
  <si>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</si>
  <si>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</si>
  <si>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</si>
  <si>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</si>
  <si>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</si>
  <si>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</si>
  <si>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</si>
  <si>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</si>
  <si>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</si>
  <si>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</si>
  <si>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</si>
  <si>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</si>
  <si>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</si>
  <si>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</si>
  <si>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</si>
  <si>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</si>
  <si>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</si>
  <si>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</si>
  <si>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</si>
  <si>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</si>
  <si>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</si>
  <si>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</si>
  <si>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</si>
  <si>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</si>
  <si>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</si>
  <si>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</si>
  <si>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</si>
  <si>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</si>
  <si>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</si>
  <si>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</si>
  <si>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</si>
  <si>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</si>
  <si>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</si>
  <si>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</si>
  <si>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</si>
  <si>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</si>
  <si>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</si>
  <si>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</si>
  <si>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</si>
  <si>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</si>
  <si>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</si>
  <si>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</si>
  <si>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</si>
  <si>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</si>
  <si>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</si>
  <si>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</si>
  <si>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</si>
  <si>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</si>
  <si>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</si>
  <si>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</si>
  <si>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</si>
  <si>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</si>
  <si>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</si>
  <si>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</si>
  <si>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</si>
  <si>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</si>
  <si>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</si>
  <si>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</si>
  <si>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</si>
  <si>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</si>
  <si>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</si>
  <si>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</si>
  <si>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</si>
  <si>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</si>
  <si>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</si>
  <si>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</si>
  <si>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</si>
  <si>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</si>
  <si>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</si>
  <si>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</si>
  <si>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</si>
  <si>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</si>
  <si>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</si>
  <si>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</si>
  <si>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</si>
  <si>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</si>
  <si>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</si>
  <si>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</si>
  <si>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</si>
  <si>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</si>
  <si>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</si>
  <si>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</si>
  <si>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</si>
  <si>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</si>
  <si>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</si>
  <si>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</si>
  <si>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</si>
  <si>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</si>
  <si>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</si>
  <si>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</si>
  <si>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</si>
  <si>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</si>
  <si>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</si>
  <si>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</si>
  <si>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</si>
  <si>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</si>
  <si>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</si>
  <si>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</si>
  <si>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</si>
  <si>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</si>
  <si>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</si>
  <si>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</si>
  <si>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</si>
  <si>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</si>
  <si>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</si>
  <si>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</si>
  <si>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</si>
  <si>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</si>
  <si>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</si>
  <si>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</si>
  <si>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</si>
  <si>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</si>
  <si>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</si>
  <si>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</si>
  <si>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</si>
  <si>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</si>
  <si>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</si>
  <si>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</si>
  <si>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</si>
  <si>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</si>
  <si>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</si>
  <si>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</si>
  <si>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</si>
  <si>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</si>
  <si>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</si>
  <si>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</si>
  <si>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</si>
  <si>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</si>
  <si>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</si>
  <si>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</si>
  <si>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</si>
  <si>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</si>
  <si>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</si>
  <si>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</si>
  <si>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</si>
  <si>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</si>
  <si>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</si>
  <si>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</si>
  <si>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</si>
  <si>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</si>
  <si>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</si>
  <si>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</si>
  <si>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</si>
  <si>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</si>
  <si>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</si>
  <si>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</si>
  <si>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</si>
  <si>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</si>
  <si>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</si>
  <si>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</si>
  <si>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</si>
  <si>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</si>
  <si>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</si>
  <si>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</si>
  <si>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</si>
  <si>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</si>
  <si>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</si>
  <si>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</si>
  <si>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</si>
  <si>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</si>
  <si>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</si>
  <si>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</si>
  <si>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</si>
  <si>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</si>
  <si>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</si>
  <si>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</si>
  <si>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</si>
  <si>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</si>
  <si>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</si>
  <si>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</si>
  <si>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</si>
  <si>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</si>
  <si>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</si>
  <si>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</si>
  <si>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</si>
  <si>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</si>
  <si>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</si>
  <si>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</si>
  <si>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</si>
  <si>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</si>
  <si>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</si>
  <si>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</si>
  <si>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</si>
  <si>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</si>
  <si>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</si>
  <si>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</si>
  <si>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</si>
  <si>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</si>
  <si>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</si>
  <si>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</si>
  <si>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</si>
  <si>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</si>
  <si>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</si>
  <si>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</si>
  <si>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</si>
  <si>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</si>
  <si>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</si>
  <si>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</si>
  <si>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</si>
  <si>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</si>
  <si>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</si>
  <si>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</si>
  <si>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</si>
  <si>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</si>
  <si>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</si>
  <si>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</si>
  <si>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</si>
  <si>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</si>
  <si>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</si>
  <si>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</si>
  <si>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</si>
  <si>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</si>
  <si>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</si>
  <si>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</si>
  <si>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</si>
  <si>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</si>
  <si>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</si>
  <si>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</si>
  <si>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</si>
  <si>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</si>
  <si>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</si>
  <si>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</si>
  <si>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</si>
  <si>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</si>
  <si>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</si>
  <si>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</si>
  <si>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</si>
  <si>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</si>
  <si>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</si>
  <si>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</si>
  <si>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</si>
  <si>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</si>
  <si>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</si>
  <si>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</si>
  <si>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</si>
  <si>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</si>
  <si>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</si>
  <si>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</si>
  <si>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</si>
  <si>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</si>
  <si>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</si>
  <si>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</si>
  <si>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</si>
  <si>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</si>
  <si>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</si>
  <si>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</si>
  <si>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</si>
  <si>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</si>
  <si>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</si>
  <si>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</si>
  <si>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</si>
  <si>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</si>
  <si>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</si>
  <si>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</si>
  <si>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</si>
  <si>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</si>
  <si>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</si>
  <si>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</si>
  <si>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</si>
  <si>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</si>
  <si>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</si>
  <si>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</si>
  <si>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</si>
  <si>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</si>
  <si>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</si>
  <si>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</si>
  <si>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</si>
  <si>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</si>
  <si>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</si>
  <si>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</si>
  <si>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</si>
  <si>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</si>
  <si>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</si>
  <si>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</si>
  <si>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</si>
  <si>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</si>
  <si>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</si>
  <si>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</si>
  <si>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</si>
  <si>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</si>
  <si>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</si>
  <si>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</si>
  <si>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</si>
  <si>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</si>
  <si>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</si>
  <si>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</si>
  <si>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</si>
  <si>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</si>
  <si>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</si>
  <si>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</si>
  <si>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</si>
  <si>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</si>
  <si>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</si>
  <si>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</si>
  <si>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</si>
  <si>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</si>
  <si>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</si>
  <si>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</si>
  <si>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</si>
  <si>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</si>
  <si>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</si>
  <si>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</si>
  <si>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</si>
  <si>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</si>
  <si>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</si>
  <si>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</si>
  <si>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</si>
  <si>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</si>
  <si>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</si>
  <si>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</si>
  <si>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</si>
  <si>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</si>
  <si>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</si>
  <si>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</si>
  <si>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</si>
  <si>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</si>
  <si>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</si>
  <si>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</si>
  <si>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</si>
  <si>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</si>
  <si>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</si>
  <si>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</si>
  <si>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</si>
  <si>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</si>
  <si>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</si>
  <si>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</si>
  <si>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</si>
  <si>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</si>
  <si>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</si>
  <si>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</si>
  <si>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</si>
  <si>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</si>
  <si>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</si>
  <si>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</si>
  <si>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</si>
  <si>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</si>
  <si>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</si>
  <si>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</si>
  <si>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</si>
  <si>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</si>
  <si>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</si>
  <si>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</si>
  <si>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</si>
  <si>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</si>
  <si>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</si>
  <si>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</si>
  <si>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</si>
  <si>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</si>
  <si>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</si>
  <si>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</si>
  <si>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</si>
  <si>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</si>
  <si>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</si>
  <si>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</si>
  <si>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</si>
  <si>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</si>
  <si>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</si>
  <si>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</si>
  <si>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</si>
  <si>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</si>
  <si>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</si>
  <si>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</si>
  <si>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</si>
  <si>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</si>
  <si>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</si>
  <si>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</si>
  <si>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</si>
  <si>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</si>
  <si>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</si>
  <si>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</si>
  <si>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</si>
  <si>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</si>
  <si>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</si>
  <si>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</si>
  <si>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</si>
  <si>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</si>
  <si>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</si>
  <si>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</si>
  <si>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</si>
  <si>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</si>
  <si>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</si>
  <si>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</si>
  <si>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</si>
  <si>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</si>
  <si>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</si>
  <si>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</si>
  <si>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</si>
  <si>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</si>
  <si>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</si>
  <si>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</si>
  <si>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</si>
  <si>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</si>
  <si>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</si>
  <si>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</si>
  <si>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</si>
  <si>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</si>
  <si>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</si>
  <si>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</si>
  <si>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</si>
  <si>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</si>
  <si>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</si>
  <si>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</si>
  <si>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</si>
  <si>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</si>
  <si>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</si>
  <si>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</si>
  <si>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</si>
  <si>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</si>
  <si>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</si>
  <si>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</si>
  <si>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</si>
  <si>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</si>
  <si>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</si>
  <si>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</si>
  <si>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</si>
  <si>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</si>
  <si>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</si>
  <si>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</si>
  <si>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</si>
  <si>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</si>
  <si>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</si>
  <si>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</si>
  <si>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</si>
  <si>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</si>
  <si>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</si>
  <si>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</si>
  <si>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</si>
  <si>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</si>
  <si>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</si>
  <si>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</si>
  <si>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</si>
  <si>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</si>
  <si>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</si>
  <si>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</si>
  <si>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</si>
  <si>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</si>
  <si>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</si>
  <si>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</si>
  <si>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</si>
  <si>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</si>
  <si>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</si>
  <si>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</si>
  <si>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</si>
  <si>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</si>
  <si>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</si>
  <si>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</si>
  <si>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</si>
  <si>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</si>
  <si>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</si>
  <si>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</si>
  <si>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</si>
  <si>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</si>
  <si>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</si>
  <si>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</si>
  <si>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</si>
  <si>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</si>
  <si>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</si>
  <si>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</si>
  <si>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</si>
  <si>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</si>
  <si>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</si>
  <si>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</si>
  <si>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</si>
  <si>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</si>
  <si>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</si>
  <si>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</si>
  <si>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</si>
  <si>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</si>
  <si>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</si>
  <si>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</si>
  <si>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</si>
  <si>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</si>
  <si>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</si>
  <si>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</si>
  <si>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</si>
  <si>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</si>
  <si>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</si>
  <si>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</si>
  <si>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</si>
  <si>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</si>
  <si>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</si>
  <si>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</si>
  <si>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</si>
  <si>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</si>
  <si>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</si>
  <si>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</si>
  <si>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</si>
  <si>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</si>
  <si>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</si>
  <si>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</si>
  <si>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</si>
  <si>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</si>
  <si>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</si>
  <si>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</si>
  <si>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</si>
  <si>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</si>
  <si>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</si>
  <si>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</si>
  <si>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</si>
  <si>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</si>
  <si>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</si>
  <si>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</si>
  <si>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</si>
  <si>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</si>
  <si>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</si>
  <si>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</si>
  <si>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</si>
  <si>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</si>
  <si>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</si>
  <si>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</si>
  <si>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</si>
  <si>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</si>
  <si>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</si>
  <si>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</si>
  <si>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</si>
  <si>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</si>
  <si>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</si>
  <si>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</si>
  <si>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</si>
  <si>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</si>
  <si>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</si>
  <si>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</si>
  <si>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</si>
  <si>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</si>
  <si>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</si>
  <si>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</si>
  <si>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</si>
  <si>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</si>
  <si>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</si>
  <si>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</si>
  <si>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</si>
  <si>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</si>
  <si>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</si>
  <si>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</si>
  <si>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</si>
  <si>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</si>
  <si>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</si>
  <si>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</si>
  <si>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</si>
  <si>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</si>
  <si>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</si>
  <si>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</si>
  <si>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</si>
  <si>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</si>
  <si>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</si>
  <si>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</si>
  <si>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</si>
  <si>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</si>
  <si>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</si>
  <si>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</si>
  <si>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</si>
  <si>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</si>
  <si>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</si>
  <si>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</si>
  <si>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</si>
  <si>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</si>
  <si>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</si>
  <si>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</si>
  <si>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</si>
  <si>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</si>
  <si>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</si>
  <si>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</si>
  <si>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</si>
  <si>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</si>
  <si>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</si>
  <si>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</si>
  <si>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</si>
  <si>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</si>
  <si>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</si>
  <si>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</si>
  <si>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</si>
  <si>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</si>
  <si>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</si>
  <si>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</si>
  <si>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</si>
  <si>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</si>
  <si>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</si>
  <si>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</si>
  <si>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</si>
  <si>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</si>
  <si>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</si>
  <si>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</si>
  <si>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</si>
  <si>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</si>
  <si>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</si>
  <si>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</si>
  <si>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</si>
  <si>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</si>
  <si>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</si>
  <si>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</si>
  <si>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</si>
  <si>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</si>
  <si>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</si>
  <si>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</si>
  <si>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</si>
  <si>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</si>
  <si>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</si>
  <si>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</si>
  <si>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</si>
  <si>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</si>
  <si>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</si>
  <si>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</si>
  <si>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</si>
  <si>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</si>
  <si>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</si>
  <si>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</si>
  <si>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</si>
  <si>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</si>
  <si>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</si>
  <si>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</si>
  <si>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</si>
  <si>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</si>
  <si>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</si>
  <si>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</si>
  <si>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</si>
  <si>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</si>
  <si>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</si>
  <si>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</si>
  <si>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</si>
  <si>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</si>
  <si>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</si>
  <si>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</si>
  <si>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</si>
  <si>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</si>
  <si>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</si>
  <si>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</si>
  <si>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</si>
  <si>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</si>
  <si>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</si>
  <si>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</si>
  <si>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</si>
  <si>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</si>
  <si>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</si>
  <si>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</si>
  <si>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</si>
  <si>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</si>
  <si>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</si>
  <si>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</si>
  <si>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</si>
  <si>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</si>
  <si>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</si>
  <si>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</si>
  <si>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</si>
  <si>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</si>
  <si>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</si>
  <si>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</si>
  <si>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</si>
  <si>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</si>
  <si>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</si>
  <si>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</si>
  <si>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</si>
  <si>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</si>
  <si>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</si>
  <si>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</si>
  <si>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</si>
  <si>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</si>
  <si>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</si>
  <si>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</si>
  <si>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</si>
  <si>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</si>
  <si>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</si>
  <si>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</si>
  <si>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</si>
  <si>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</si>
  <si>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</si>
  <si>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</si>
  <si>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</si>
  <si>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</si>
  <si>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</si>
  <si>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</si>
  <si>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</si>
  <si>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</si>
  <si>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</si>
  <si>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</si>
  <si>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</si>
  <si>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</si>
  <si>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</si>
  <si>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</si>
  <si>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</si>
  <si>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</si>
  <si>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</si>
  <si>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</si>
  <si>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</si>
  <si>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</si>
  <si>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</si>
  <si>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</si>
  <si>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</si>
  <si>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</si>
  <si>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</si>
  <si>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</si>
  <si>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</si>
  <si>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</si>
  <si>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</si>
  <si>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</si>
  <si>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</si>
  <si>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</si>
  <si>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</si>
  <si>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</si>
  <si>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</si>
  <si>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</si>
  <si>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</si>
  <si>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</si>
  <si>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</si>
  <si>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</si>
  <si>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</si>
  <si>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</si>
  <si>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</si>
  <si>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</si>
  <si>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</si>
  <si>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</si>
  <si>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</si>
  <si>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</si>
  <si>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</si>
  <si>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</si>
  <si>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</si>
  <si>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</si>
  <si>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</si>
  <si>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</si>
  <si>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</si>
  <si>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</si>
  <si>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</si>
  <si>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</si>
  <si>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</si>
  <si>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</si>
  <si>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</si>
  <si>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</si>
  <si>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</si>
  <si>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</si>
  <si>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</si>
  <si>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</si>
  <si>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</si>
  <si>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</si>
  <si>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</si>
  <si>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</si>
  <si>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</si>
  <si>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</si>
  <si>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</si>
  <si>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</si>
  <si>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</si>
  <si>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</si>
  <si>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</si>
  <si>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</si>
  <si>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</si>
  <si>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</si>
  <si>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</si>
  <si>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</si>
  <si>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</si>
  <si>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</si>
  <si>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</si>
  <si>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</si>
  <si>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</si>
  <si>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</si>
  <si>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</si>
  <si>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</si>
  <si>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</si>
  <si>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</si>
  <si>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</si>
  <si>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</si>
  <si>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</si>
  <si>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</si>
  <si>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</si>
  <si>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</si>
  <si>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</si>
  <si>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</si>
  <si>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</si>
  <si>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</si>
  <si>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</si>
  <si>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</si>
  <si>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</si>
  <si>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</si>
  <si>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</si>
  <si>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</si>
  <si>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</si>
  <si>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</si>
  <si>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</si>
  <si>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</si>
  <si>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</si>
  <si>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</si>
  <si>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</si>
  <si>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</si>
  <si>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</si>
  <si>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</si>
  <si>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</si>
  <si>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</si>
  <si>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</si>
  <si>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</si>
  <si>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</si>
  <si>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</si>
  <si>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</si>
  <si>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</si>
  <si>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</si>
  <si>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</si>
  <si>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</si>
  <si>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</si>
  <si>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</si>
  <si>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</si>
  <si>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</si>
  <si>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</si>
  <si>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</si>
  <si>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</si>
  <si>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</si>
  <si>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</si>
  <si>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</si>
  <si>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</si>
  <si>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</si>
  <si>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</si>
  <si>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</si>
  <si>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</si>
  <si>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</si>
  <si>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</si>
  <si>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</si>
  <si>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</si>
  <si>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</si>
  <si>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</si>
  <si>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</si>
  <si>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</si>
  <si>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</si>
  <si>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</si>
  <si>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</si>
  <si>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</si>
  <si>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</si>
  <si>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</si>
  <si>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</si>
  <si>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</si>
  <si>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</si>
  <si>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</si>
  <si>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</si>
  <si>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</si>
  <si>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</si>
  <si>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</si>
  <si>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</si>
  <si>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</si>
  <si>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</si>
  <si>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</si>
  <si>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</si>
  <si>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</si>
  <si>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</si>
  <si>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</si>
  <si>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</si>
  <si>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</si>
  <si>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</si>
  <si>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</si>
  <si>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</si>
  <si>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</si>
  <si>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</si>
  <si>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</si>
  <si>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</si>
  <si>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</si>
  <si>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</si>
  <si>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</si>
  <si>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</si>
  <si>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</si>
  <si>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</si>
  <si>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</si>
  <si>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</si>
  <si>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</si>
  <si>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</si>
  <si>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</si>
  <si>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</si>
  <si>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</si>
  <si>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</si>
  <si>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</si>
  <si>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</si>
  <si>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</si>
  <si>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</si>
  <si>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</si>
  <si>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</si>
  <si>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</si>
  <si>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</si>
  <si>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</si>
  <si>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</si>
  <si>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</si>
  <si>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</si>
  <si>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</si>
  <si>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</si>
  <si>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</si>
  <si>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</si>
  <si>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</si>
  <si>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</si>
  <si>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</si>
  <si>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</si>
  <si>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</si>
  <si>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</si>
  <si>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</si>
  <si>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</si>
  <si>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</si>
  <si>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</si>
  <si>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</si>
  <si>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</si>
  <si>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</si>
  <si>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</si>
  <si>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</si>
  <si>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</si>
  <si>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</si>
  <si>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</si>
  <si>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</si>
  <si>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</si>
  <si>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</si>
  <si>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</si>
  <si>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</si>
  <si>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</si>
  <si>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</si>
  <si>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</si>
  <si>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</si>
  <si>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</si>
  <si>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</si>
  <si>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</si>
  <si>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</si>
  <si>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</si>
  <si>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</si>
  <si>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</si>
  <si>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</si>
  <si>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</si>
  <si>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</si>
  <si>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</si>
  <si>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</si>
  <si>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</si>
  <si>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</si>
  <si>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</si>
  <si>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</si>
  <si>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</si>
  <si>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</si>
  <si>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</si>
  <si>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</si>
  <si>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</si>
  <si>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</si>
  <si>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</si>
  <si>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</si>
  <si>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</si>
  <si>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</si>
  <si>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</si>
  <si>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</si>
  <si>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</si>
  <si>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</si>
  <si>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</si>
  <si>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</si>
  <si>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</si>
  <si>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</si>
  <si>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</si>
  <si>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</si>
  <si>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</si>
  <si>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</si>
  <si>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</si>
  <si>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</si>
  <si>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</si>
  <si>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</si>
  <si>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</si>
  <si>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</si>
  <si>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</si>
  <si>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</si>
  <si>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</si>
  <si>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</si>
  <si>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</si>
  <si>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</si>
  <si>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</si>
  <si>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</si>
  <si>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</si>
  <si>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</si>
  <si>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</si>
  <si>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</si>
  <si>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</si>
  <si>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</si>
  <si>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</si>
  <si>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</si>
  <si>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</si>
  <si>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</si>
  <si>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</si>
  <si>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</si>
  <si>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</si>
  <si>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</si>
  <si>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</si>
  <si>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</si>
  <si>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</si>
  <si>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</si>
  <si>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</si>
  <si>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</si>
  <si>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</si>
  <si>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</si>
  <si>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</si>
  <si>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</si>
  <si>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</si>
  <si>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</si>
  <si>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</si>
  <si>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</si>
  <si>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</si>
  <si>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</si>
  <si>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</si>
  <si>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</si>
  <si>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</si>
  <si>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</si>
  <si>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</si>
  <si>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</si>
  <si>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</si>
  <si>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</si>
  <si>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</si>
  <si>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</si>
  <si>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</si>
  <si>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</si>
  <si>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</si>
  <si>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</si>
  <si>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</si>
  <si>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</si>
  <si>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</si>
  <si>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</si>
  <si>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</si>
  <si>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</si>
  <si>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</si>
  <si>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</si>
  <si>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</si>
  <si>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</si>
  <si>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</si>
  <si>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</si>
  <si>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</si>
  <si>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</si>
  <si>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</si>
  <si>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</si>
  <si>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</si>
  <si>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</si>
  <si>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</si>
  <si>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</si>
  <si>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</si>
  <si>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</si>
  <si>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</si>
  <si>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</si>
  <si>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</si>
  <si>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</si>
  <si>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</si>
  <si>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</si>
  <si>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</si>
  <si>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</si>
  <si>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</si>
  <si>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</si>
  <si>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</si>
  <si>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</si>
  <si>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</si>
  <si>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</si>
  <si>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</si>
  <si>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</si>
  <si>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</si>
  <si>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</si>
  <si>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</si>
  <si>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</si>
  <si>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</si>
  <si>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</si>
  <si>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</si>
  <si>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</si>
  <si>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</si>
  <si>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</si>
  <si>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</si>
  <si>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</si>
  <si>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</si>
  <si>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</si>
  <si>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</si>
  <si>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</si>
  <si>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</si>
  <si>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</si>
  <si>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</si>
  <si>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</si>
  <si>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</si>
  <si>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</si>
  <si>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</si>
  <si>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</si>
  <si>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</si>
  <si>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</si>
  <si>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</si>
  <si>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</si>
  <si>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</si>
  <si>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</si>
  <si>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</si>
  <si>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</si>
  <si>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</si>
  <si>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</si>
  <si>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</si>
  <si>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</si>
  <si>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</si>
  <si>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</si>
  <si>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</si>
  <si>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</si>
  <si>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</si>
  <si>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</si>
  <si>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</si>
  <si>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</si>
  <si>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</si>
  <si>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</si>
  <si>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</si>
  <si>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</si>
  <si>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</si>
  <si>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</si>
  <si>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</si>
  <si>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</si>
  <si>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</si>
  <si>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</si>
  <si>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</si>
  <si>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</si>
  <si>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</si>
  <si>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</si>
  <si>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</si>
  <si>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</si>
  <si>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</si>
  <si>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</si>
  <si>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</si>
  <si>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</si>
  <si>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</si>
  <si>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</si>
  <si>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</si>
  <si>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</si>
  <si>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</si>
  <si>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</si>
  <si>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</si>
  <si>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</si>
  <si>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</si>
  <si>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</si>
  <si>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</si>
  <si>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</si>
  <si>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</si>
  <si>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</si>
  <si>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</si>
  <si>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</si>
  <si>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</si>
  <si>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</si>
  <si>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</si>
  <si>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</si>
  <si>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</si>
  <si>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</si>
  <si>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</si>
  <si>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</si>
  <si>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</si>
  <si>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</si>
  <si>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</si>
  <si>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</si>
  <si>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</si>
  <si>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</si>
  <si>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</si>
  <si>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</si>
  <si>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</si>
  <si>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</si>
  <si>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</si>
  <si>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</si>
  <si>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</si>
  <si>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</si>
  <si>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</si>
  <si>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</si>
  <si>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</si>
  <si>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</si>
  <si>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</si>
  <si>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</si>
  <si>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</si>
  <si>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</si>
  <si>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</si>
  <si>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</si>
  <si>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</si>
  <si>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</si>
  <si>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</si>
  <si>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</si>
  <si>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</si>
  <si>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</si>
  <si>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</si>
  <si>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</si>
  <si>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</si>
  <si>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</si>
  <si>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</si>
  <si>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</si>
  <si>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</si>
  <si>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</si>
  <si>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</si>
  <si>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</si>
  <si>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</si>
  <si>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</si>
  <si>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</si>
  <si>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</si>
  <si>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</si>
  <si>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</si>
  <si>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</si>
  <si>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</si>
  <si>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</si>
  <si>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</si>
  <si>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</si>
  <si>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</si>
  <si>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</si>
  <si>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</si>
  <si>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</si>
  <si>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</si>
  <si>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</si>
  <si>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</si>
  <si>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</si>
  <si>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</si>
  <si>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</si>
  <si>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</si>
  <si>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</si>
  <si>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</si>
  <si>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</si>
  <si>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</si>
  <si>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</si>
  <si>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</si>
  <si>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</si>
  <si>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</si>
  <si>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</si>
  <si>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</si>
  <si>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</si>
  <si>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</si>
  <si>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</si>
  <si>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</si>
  <si>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</si>
  <si>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</si>
  <si>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</si>
  <si>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</si>
  <si>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</si>
  <si>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</si>
  <si>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</si>
  <si>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</si>
  <si>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</si>
  <si>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</si>
  <si>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</si>
  <si>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</si>
  <si>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</si>
  <si>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</si>
  <si>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</si>
  <si>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</si>
  <si>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</si>
  <si>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</si>
  <si>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</si>
  <si>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</si>
  <si>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</si>
  <si>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</si>
  <si>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</si>
  <si>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</si>
  <si>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</si>
  <si>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</si>
  <si>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</si>
  <si>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</si>
  <si>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</si>
  <si>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</si>
  <si>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</si>
  <si>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</si>
  <si>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</si>
  <si>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</si>
  <si>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</si>
  <si>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</si>
  <si>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</si>
  <si>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</si>
  <si>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</si>
  <si>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</si>
  <si>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</si>
  <si>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</si>
  <si>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</si>
  <si>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</si>
  <si>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</si>
  <si>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</si>
  <si>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</si>
  <si>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</si>
  <si>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</si>
  <si>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</si>
  <si>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</si>
  <si>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</si>
  <si>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</si>
  <si>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</si>
  <si>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</si>
  <si>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</si>
  <si>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</si>
  <si>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</si>
  <si>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</si>
  <si>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</si>
  <si>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</si>
  <si>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</si>
  <si>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</si>
  <si>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</si>
  <si>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</si>
  <si>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</si>
  <si>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</si>
  <si>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</si>
  <si>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</si>
  <si>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</si>
  <si>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</si>
  <si>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</si>
  <si>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</si>
  <si>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</si>
  <si>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</si>
  <si>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</si>
  <si>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</si>
  <si>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</si>
  <si>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</si>
  <si>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</si>
  <si>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</si>
  <si>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</si>
  <si>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</si>
  <si>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</si>
  <si>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</si>
  <si>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</si>
  <si>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</si>
  <si>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</si>
  <si>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</si>
  <si>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</si>
  <si>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</si>
  <si>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</si>
  <si>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</si>
  <si>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</si>
  <si>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</si>
  <si>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</si>
  <si>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</si>
  <si>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</si>
  <si>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</si>
  <si>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</si>
  <si>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</si>
  <si>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</si>
  <si>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</si>
  <si>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</si>
  <si>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</si>
  <si>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</si>
  <si>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</si>
  <si>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</si>
  <si>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</si>
  <si>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</si>
  <si>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</si>
  <si>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</si>
  <si>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</si>
  <si>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</si>
  <si>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</si>
  <si>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</si>
  <si>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</si>
  <si>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</si>
  <si>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</si>
  <si>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</si>
  <si>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</si>
  <si>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</si>
  <si>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</si>
  <si>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</si>
  <si>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</si>
  <si>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</si>
  <si>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</si>
  <si>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</si>
  <si>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</si>
  <si>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</si>
  <si>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</si>
  <si>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</si>
  <si>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</si>
  <si>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</si>
  <si>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</si>
  <si>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</si>
  <si>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</si>
  <si>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</si>
  <si>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</si>
  <si>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</si>
  <si>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</si>
  <si>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</si>
  <si>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</si>
  <si>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</si>
  <si>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</si>
  <si>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</si>
  <si>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</si>
  <si>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</si>
  <si>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</si>
  <si>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</si>
  <si>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</si>
  <si>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</si>
  <si>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</si>
  <si>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</si>
  <si>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</si>
  <si>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</si>
  <si>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</si>
  <si>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</si>
  <si>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</si>
  <si>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</si>
  <si>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</si>
  <si>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</si>
  <si>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</si>
  <si>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</si>
  <si>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</si>
  <si>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</si>
  <si>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</si>
  <si>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</si>
  <si>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</si>
  <si>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</si>
  <si>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</si>
  <si>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</si>
  <si>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</si>
  <si>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</si>
  <si>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</si>
  <si>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</si>
  <si>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</si>
  <si>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</si>
  <si>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</si>
  <si>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</si>
  <si>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</si>
  <si>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</si>
  <si>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</si>
  <si>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</si>
  <si>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</si>
  <si>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</si>
  <si>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</si>
  <si>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</si>
  <si>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</si>
  <si>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</si>
  <si>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</si>
  <si>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</si>
  <si>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</si>
  <si>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</si>
  <si>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</si>
  <si>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</si>
  <si>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</si>
  <si>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</si>
  <si>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</si>
  <si>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</si>
  <si>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</si>
  <si>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</si>
  <si>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</si>
  <si>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</si>
  <si>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</si>
  <si>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</si>
  <si>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</si>
  <si>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</si>
  <si>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</si>
  <si>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</si>
  <si>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</si>
  <si>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</si>
  <si>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</si>
  <si>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</si>
  <si>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</si>
  <si>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</si>
  <si>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</si>
  <si>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</si>
  <si>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</si>
  <si>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</si>
  <si>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</si>
  <si>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</si>
  <si>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</si>
  <si>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</si>
  <si>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</si>
  <si>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</si>
  <si>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</si>
  <si>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</si>
  <si>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</si>
  <si>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</si>
  <si>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</si>
  <si>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</si>
  <si>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</si>
  <si>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</si>
  <si>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</si>
  <si>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</si>
  <si>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</si>
  <si>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</si>
  <si>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</si>
  <si>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</si>
  <si>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</si>
  <si>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</si>
  <si>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</si>
  <si>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</si>
  <si>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</si>
  <si>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</si>
  <si>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</si>
  <si>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</si>
  <si>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</si>
  <si>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</si>
  <si>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</si>
  <si>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</si>
  <si>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</si>
  <si>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</si>
  <si>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</si>
  <si>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</si>
  <si>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</si>
  <si>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</si>
  <si>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</si>
  <si>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</si>
  <si>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</si>
  <si>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</si>
  <si>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</si>
  <si>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</si>
  <si>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</si>
  <si>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</si>
  <si>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</si>
  <si>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</si>
  <si>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</si>
  <si>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</si>
  <si>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</si>
  <si>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</si>
  <si>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</si>
  <si>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</si>
  <si>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</si>
  <si>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</si>
  <si>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</si>
  <si>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</si>
  <si>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</si>
  <si>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</si>
  <si>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</si>
  <si>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</si>
  <si>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</si>
  <si>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</si>
  <si>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</si>
  <si>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</si>
  <si>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</si>
  <si>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</si>
  <si>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</si>
  <si>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</si>
  <si>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</si>
  <si>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</si>
  <si>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</si>
  <si>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</si>
  <si>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</si>
  <si>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</si>
  <si>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</si>
  <si>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</si>
  <si>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</si>
  <si>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</si>
  <si>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</si>
  <si>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</si>
  <si>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</si>
  <si>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</si>
  <si>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</si>
  <si>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</si>
  <si>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</si>
  <si>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</si>
  <si>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</si>
  <si>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</si>
  <si>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</si>
  <si>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</si>
  <si>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</si>
  <si>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</si>
  <si>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</si>
  <si>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</si>
  <si>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</si>
  <si>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</si>
  <si>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</si>
  <si>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</si>
  <si>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</si>
  <si>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</si>
  <si>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</si>
  <si>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</si>
  <si>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</si>
  <si>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</si>
  <si>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</si>
  <si>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</si>
  <si>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</si>
  <si>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</si>
  <si>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</si>
  <si>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</si>
  <si>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</si>
  <si>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</si>
  <si>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</si>
  <si>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</si>
  <si>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</si>
  <si>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</si>
  <si>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</si>
  <si>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</si>
  <si>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</si>
  <si>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</si>
  <si>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</si>
  <si>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</si>
  <si>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</si>
  <si>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</si>
  <si>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</si>
  <si>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</si>
  <si>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</si>
  <si>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</si>
  <si>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</si>
  <si>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</si>
  <si>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</si>
  <si>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</si>
  <si>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</si>
  <si>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</si>
  <si>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</si>
  <si>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</si>
  <si>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</si>
  <si>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</si>
  <si>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</si>
  <si>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</si>
  <si>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</si>
  <si>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</si>
  <si>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</si>
  <si>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</si>
  <si>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</si>
  <si>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</si>
  <si>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</si>
  <si>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</si>
  <si>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</si>
  <si>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</si>
  <si>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</si>
  <si>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</si>
  <si>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</si>
  <si>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</si>
  <si>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</si>
  <si>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</si>
  <si>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</si>
  <si>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</si>
  <si>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</si>
  <si>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</si>
  <si>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</si>
  <si>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</si>
  <si>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</si>
  <si>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</si>
  <si>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</si>
  <si>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</si>
  <si>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</si>
  <si>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</si>
  <si>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</si>
  <si>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</si>
  <si>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</si>
  <si>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</si>
  <si>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</si>
  <si>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</si>
  <si>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</si>
  <si>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</si>
  <si>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</si>
  <si>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</si>
  <si>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</si>
  <si>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</si>
  <si>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</si>
  <si>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</si>
  <si>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</si>
  <si>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</si>
  <si>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</si>
  <si>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</si>
  <si>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</si>
  <si>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</si>
  <si>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</si>
  <si>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</si>
  <si>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</si>
  <si>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</si>
  <si>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</si>
  <si>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</si>
  <si>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</si>
  <si>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</si>
  <si>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</si>
  <si>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</si>
  <si>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</si>
  <si>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</si>
  <si>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</si>
  <si>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</si>
  <si>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</si>
  <si>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</si>
  <si>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</si>
  <si>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</si>
  <si>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</si>
  <si>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</si>
  <si>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</si>
  <si>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</si>
  <si>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</si>
  <si>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</si>
  <si>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</si>
  <si>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</si>
  <si>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</si>
  <si>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</si>
  <si>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</si>
  <si>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</si>
  <si>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</si>
  <si>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</si>
  <si>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</si>
  <si>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</si>
  <si>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</si>
  <si>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</si>
  <si>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</si>
  <si>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</si>
  <si>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</si>
  <si>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</si>
  <si>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</si>
  <si>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</si>
  <si>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</si>
  <si>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</si>
  <si>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</si>
  <si>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</si>
  <si>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</si>
  <si>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</si>
  <si>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</si>
  <si>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</si>
  <si>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</si>
  <si>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</si>
  <si>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</si>
  <si>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</si>
  <si>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</si>
  <si>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</si>
  <si>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</si>
  <si>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</si>
  <si>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</si>
  <si>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</si>
  <si>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</si>
  <si>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</si>
  <si>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</si>
  <si>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</si>
  <si>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</si>
  <si>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</si>
  <si>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</si>
  <si>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</si>
  <si>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</si>
  <si>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</si>
  <si>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</si>
  <si>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</si>
  <si>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</si>
  <si>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</si>
  <si>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</si>
  <si>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</si>
  <si>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</si>
  <si>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</si>
  <si>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</si>
  <si>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</si>
  <si>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</si>
  <si>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</si>
  <si>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</si>
  <si>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</si>
  <si>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</si>
  <si>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</si>
  <si>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</si>
  <si>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</si>
  <si>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</si>
  <si>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</si>
  <si>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</si>
  <si>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</si>
  <si>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</si>
  <si>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</si>
  <si>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</si>
  <si>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</si>
  <si>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</si>
  <si>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</si>
  <si>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</si>
  <si>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</si>
  <si>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</si>
  <si>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</si>
  <si>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</si>
  <si>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</si>
  <si>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</si>
  <si>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</si>
  <si>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</si>
  <si>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</si>
  <si>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</si>
  <si>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</si>
  <si>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</si>
  <si>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</si>
  <si>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</si>
  <si>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</si>
  <si>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</si>
  <si>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</si>
  <si>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</si>
  <si>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</si>
  <si>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</si>
  <si>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</si>
  <si>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</si>
  <si>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</si>
  <si>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</si>
  <si>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</si>
  <si>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</si>
  <si>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</si>
  <si>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</si>
  <si>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</si>
  <si>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</si>
  <si>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</si>
  <si>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</si>
  <si>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</si>
  <si>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</si>
  <si>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</si>
  <si>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</si>
  <si>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</si>
  <si>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</si>
  <si>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</si>
  <si>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</si>
  <si>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</si>
  <si>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</si>
  <si>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</si>
  <si>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</si>
  <si>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</si>
  <si>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</si>
  <si>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</si>
  <si>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</si>
  <si>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</si>
  <si>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</si>
  <si>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</si>
  <si>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</si>
  <si>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</si>
  <si>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</si>
  <si>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</si>
  <si>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</si>
  <si>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</si>
  <si>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</si>
  <si>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</si>
  <si>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</si>
  <si>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</si>
  <si>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</si>
  <si>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</si>
  <si>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</si>
  <si>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</si>
  <si>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</si>
  <si>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</si>
  <si>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</si>
  <si>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</si>
  <si>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</si>
  <si>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</si>
  <si>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</si>
  <si>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</si>
  <si>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</si>
  <si>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</si>
  <si>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</si>
  <si>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</si>
  <si>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</si>
  <si>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</si>
  <si>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</si>
  <si>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</si>
  <si>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</si>
  <si>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</si>
  <si>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</si>
  <si>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</si>
  <si>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</si>
  <si>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</si>
  <si>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</si>
  <si>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</si>
  <si>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</si>
  <si>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</si>
  <si>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</si>
  <si>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</si>
  <si>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</si>
  <si>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</si>
  <si>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</si>
  <si>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</si>
  <si>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</si>
  <si>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</si>
  <si>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</si>
  <si>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</si>
  <si>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</si>
  <si>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</si>
  <si>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</si>
  <si>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</si>
  <si>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</si>
  <si>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</si>
  <si>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</si>
  <si>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</si>
  <si>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</si>
  <si>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</si>
  <si>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</si>
  <si>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</si>
  <si>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</si>
  <si>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</si>
  <si>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</si>
  <si>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</si>
  <si>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</si>
  <si>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</si>
  <si>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</si>
  <si>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</si>
  <si>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</si>
  <si>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</si>
  <si>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</si>
  <si>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</si>
  <si>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</si>
  <si>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</si>
  <si>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</si>
  <si>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</si>
  <si>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</si>
  <si>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</si>
  <si>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</si>
  <si>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</si>
  <si>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</si>
  <si>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</si>
  <si>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</si>
  <si>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</si>
  <si>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</si>
  <si>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</si>
  <si>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</si>
  <si>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</si>
  <si>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</si>
  <si>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</si>
  <si>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</si>
  <si>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</si>
  <si>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</si>
  <si>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</si>
  <si>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</si>
  <si>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</si>
  <si>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</si>
  <si>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</si>
  <si>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</si>
  <si>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</si>
  <si>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</si>
  <si>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</si>
  <si>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</si>
  <si>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</si>
  <si>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</si>
  <si>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</si>
  <si>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</si>
  <si>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</si>
  <si>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</si>
  <si>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</si>
  <si>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</si>
  <si>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</si>
  <si>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</si>
  <si>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</si>
  <si>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</si>
  <si>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</si>
  <si>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</si>
  <si>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</si>
  <si>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</si>
  <si>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</si>
  <si>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</si>
  <si>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</si>
  <si>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</si>
  <si>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</si>
  <si>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</si>
  <si>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</si>
  <si>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</si>
  <si>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</si>
  <si>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</si>
  <si>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</si>
  <si>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</si>
  <si>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</si>
  <si>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</si>
  <si>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</si>
  <si>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</si>
  <si>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</si>
  <si>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</si>
  <si>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</si>
  <si>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</si>
  <si>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</si>
  <si>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</si>
  <si>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</si>
  <si>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</si>
  <si>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</si>
  <si>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</si>
  <si>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</si>
  <si>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</si>
  <si>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</si>
  <si>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</si>
  <si>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</si>
  <si>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</si>
  <si>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</si>
  <si>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</si>
  <si>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</si>
  <si>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</si>
  <si>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</si>
  <si>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</si>
  <si>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</si>
  <si>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</si>
  <si>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</si>
  <si>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</si>
  <si>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</si>
  <si>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</si>
  <si>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</si>
  <si>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</si>
  <si>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</si>
  <si>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</si>
  <si>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</si>
  <si>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</si>
  <si>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</si>
  <si>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</si>
  <si>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</si>
  <si>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</si>
  <si>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</si>
  <si>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</si>
  <si>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</si>
  <si>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</si>
  <si>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</si>
  <si>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</si>
  <si>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</si>
  <si>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</si>
  <si>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</si>
  <si>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</si>
  <si>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</si>
  <si>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</si>
  <si>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</si>
  <si>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</si>
  <si>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</si>
  <si>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</si>
  <si>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</si>
  <si>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</si>
  <si>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</si>
  <si>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</si>
  <si>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</si>
  <si>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</si>
  <si>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</si>
  <si>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</si>
  <si>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</si>
  <si>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</si>
  <si>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</si>
  <si>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</si>
  <si>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</si>
  <si>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</si>
  <si>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</si>
  <si>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</si>
  <si>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</si>
  <si>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</si>
  <si>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</si>
  <si>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</si>
  <si>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</si>
  <si>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</si>
  <si>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</si>
  <si>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</si>
  <si>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</si>
  <si>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</si>
  <si>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</si>
  <si>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</si>
  <si>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</si>
  <si>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</si>
  <si>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</si>
  <si>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</si>
  <si>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</si>
  <si>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</si>
  <si>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</si>
  <si>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</si>
  <si>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</si>
  <si>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</si>
  <si>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</si>
  <si>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</si>
  <si>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</si>
  <si>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</si>
  <si>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</si>
  <si>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</si>
  <si>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</si>
  <si>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</si>
  <si>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</si>
  <si>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</si>
  <si>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</si>
  <si>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</si>
  <si>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</si>
  <si>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</si>
  <si>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</si>
  <si>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</si>
  <si>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</si>
  <si>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</si>
  <si>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</si>
  <si>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</si>
  <si>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</si>
  <si>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</si>
  <si>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</si>
  <si>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</si>
  <si>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</si>
  <si>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</si>
  <si>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</si>
  <si>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</si>
  <si>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</si>
  <si>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</si>
  <si>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</si>
  <si>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</si>
  <si>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</si>
  <si>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</si>
  <si>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</si>
  <si>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</si>
  <si>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</si>
  <si>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</si>
  <si>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</si>
  <si>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</si>
  <si>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</si>
  <si>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</si>
  <si>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</si>
  <si>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</si>
  <si>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</si>
  <si>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</si>
  <si>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</si>
  <si>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</si>
  <si>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</si>
  <si>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</si>
  <si>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</si>
  <si>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</si>
  <si>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</si>
  <si>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</si>
  <si>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</si>
  <si>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</si>
  <si>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</si>
  <si>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</si>
  <si>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</si>
  <si>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</si>
  <si>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</si>
  <si>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</si>
  <si>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</si>
  <si>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</si>
  <si>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</si>
  <si>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</si>
  <si>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</si>
  <si>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</si>
  <si>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</si>
  <si>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</si>
  <si>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</si>
  <si>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</si>
  <si>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</si>
  <si>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</si>
  <si>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</si>
  <si>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</si>
  <si>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</si>
  <si>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</si>
  <si>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</si>
  <si>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</si>
  <si>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</si>
  <si>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</si>
  <si>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</si>
  <si>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</si>
  <si>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</si>
  <si>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</si>
  <si>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</si>
  <si>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</si>
  <si>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</si>
  <si>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</si>
  <si>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</si>
  <si>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</si>
  <si>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</si>
  <si>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</si>
  <si>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</si>
  <si>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</si>
  <si>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</si>
  <si>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</si>
  <si>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</si>
  <si>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</si>
  <si>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</si>
  <si>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</si>
  <si>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</si>
  <si>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</si>
  <si>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</si>
  <si>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</si>
  <si>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</si>
  <si>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</si>
  <si>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</si>
  <si>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</si>
  <si>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</si>
  <si>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</si>
  <si>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</si>
  <si>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</si>
  <si>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</si>
  <si>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</si>
  <si>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</si>
  <si>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</si>
  <si>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</si>
  <si>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</si>
  <si>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</si>
  <si>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</si>
  <si>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</si>
  <si>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</si>
  <si>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</si>
  <si>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</si>
  <si>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</si>
  <si>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</si>
  <si>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</si>
  <si>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</si>
  <si>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</si>
  <si>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</si>
  <si>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</si>
  <si>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</si>
  <si>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</si>
  <si>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</si>
  <si>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</si>
  <si>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</si>
  <si>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</si>
  <si>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</si>
  <si>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</si>
  <si>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</si>
  <si>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</si>
  <si>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</si>
  <si>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</si>
  <si>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</si>
  <si>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</si>
  <si>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</si>
  <si>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</si>
  <si>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</si>
  <si>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</si>
  <si>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</si>
  <si>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</si>
  <si>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</si>
  <si>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</si>
  <si>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</si>
  <si>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</si>
  <si>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</si>
  <si>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</si>
  <si>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</si>
  <si>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</si>
  <si>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</si>
  <si>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</si>
  <si>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</si>
  <si>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</si>
  <si>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</si>
  <si>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</si>
  <si>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</si>
  <si>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</si>
  <si>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</si>
  <si>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</si>
  <si>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</si>
  <si>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</si>
  <si>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</si>
  <si>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</si>
  <si>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</si>
  <si>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</si>
  <si>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</si>
  <si>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</si>
  <si>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</si>
  <si>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</si>
  <si>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</si>
  <si>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</si>
  <si>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</si>
  <si>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</si>
  <si>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</si>
  <si>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</si>
  <si>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</si>
  <si>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</si>
  <si>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</si>
  <si>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</si>
  <si>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</si>
  <si>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</si>
  <si>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</si>
  <si>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</si>
  <si>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</si>
  <si>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</si>
  <si>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</si>
  <si>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</si>
  <si>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</si>
  <si>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</si>
  <si>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</si>
  <si>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</si>
  <si>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</si>
  <si>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</si>
  <si>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</si>
  <si>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</si>
  <si>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</si>
  <si>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</si>
  <si>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</si>
  <si>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</si>
  <si>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</si>
  <si>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</si>
  <si>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</si>
  <si>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</si>
  <si>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</si>
  <si>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</si>
  <si>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</si>
  <si>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</si>
  <si>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</si>
  <si>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</si>
  <si>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</si>
  <si>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</si>
  <si>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</si>
  <si>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</si>
  <si>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</si>
  <si>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</si>
  <si>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</si>
  <si>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</si>
  <si>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</si>
  <si>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</si>
  <si>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</si>
  <si>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</si>
  <si>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</si>
  <si>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</si>
  <si>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</si>
  <si>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</si>
  <si>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</si>
  <si>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</si>
  <si>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</si>
  <si>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</si>
  <si>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</si>
  <si>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</si>
  <si>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</si>
  <si>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</si>
  <si>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</si>
  <si>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</si>
  <si>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</si>
  <si>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</si>
  <si>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</si>
  <si>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</si>
  <si>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</si>
  <si>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</si>
  <si>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</si>
  <si>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</si>
  <si>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</si>
  <si>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</si>
  <si>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</si>
  <si>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</si>
  <si>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</si>
  <si>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</si>
  <si>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</si>
  <si>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</si>
  <si>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</si>
  <si>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</si>
  <si>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</si>
  <si>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</si>
  <si>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</si>
  <si>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</si>
  <si>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</si>
  <si>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</si>
  <si>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</si>
  <si>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</si>
  <si>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</si>
  <si>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</si>
  <si>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</si>
  <si>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</si>
  <si>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</si>
  <si>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</si>
  <si>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</si>
  <si>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</si>
  <si>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</si>
  <si>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</si>
  <si>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</si>
  <si>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</si>
  <si>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</si>
  <si>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</si>
  <si>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</si>
  <si>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</si>
  <si>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</si>
  <si>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</si>
  <si>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</si>
  <si>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</si>
  <si>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</si>
  <si>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</si>
  <si>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</si>
  <si>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</si>
  <si>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</si>
  <si>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</si>
  <si>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</si>
  <si>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</si>
  <si>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</si>
  <si>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</si>
  <si>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</si>
  <si>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</si>
  <si>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</si>
  <si>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</si>
  <si>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</si>
  <si>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</si>
  <si>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</si>
  <si>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</si>
  <si>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</si>
  <si>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</si>
  <si>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</si>
  <si>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</si>
  <si>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</si>
  <si>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</si>
  <si>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</si>
  <si>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</si>
  <si>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</si>
  <si>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</si>
  <si>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</si>
  <si>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</si>
  <si>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</si>
  <si>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</si>
  <si>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</si>
  <si>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</si>
  <si>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</si>
  <si>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</si>
  <si>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</si>
  <si>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</si>
  <si>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</si>
  <si>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</si>
  <si>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</si>
  <si>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</si>
  <si>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</si>
  <si>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</si>
  <si>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</si>
  <si>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</si>
  <si>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</si>
  <si>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</si>
  <si>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</si>
  <si>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</si>
  <si>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</si>
  <si>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</si>
  <si>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</si>
  <si>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</si>
  <si>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</si>
  <si>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</si>
  <si>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</si>
  <si>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</si>
  <si>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</si>
  <si>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</si>
  <si>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</si>
  <si>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</si>
  <si>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</si>
  <si>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</si>
  <si>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</si>
  <si>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</si>
  <si>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</si>
  <si>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</si>
  <si>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</si>
  <si>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</si>
  <si>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</si>
  <si>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</si>
  <si>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</si>
  <si>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</si>
  <si>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</si>
  <si>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</si>
  <si>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</si>
  <si>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</si>
  <si>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</si>
  <si>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</si>
  <si>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</si>
  <si>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</si>
  <si>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</si>
  <si>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</si>
  <si>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</si>
  <si>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</si>
  <si>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</si>
  <si>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</si>
  <si>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</si>
  <si>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</si>
  <si>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</si>
  <si>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</si>
  <si>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</si>
  <si>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</si>
  <si>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</si>
  <si>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</si>
  <si>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</si>
  <si>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</si>
  <si>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</si>
  <si>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</si>
  <si>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</si>
  <si>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</si>
  <si>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</si>
  <si>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</si>
  <si>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</si>
  <si>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</si>
  <si>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</si>
  <si>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</si>
  <si>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</si>
  <si>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</si>
  <si>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</si>
  <si>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</si>
  <si>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</si>
  <si>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</si>
  <si>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</si>
  <si>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</si>
  <si>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</si>
  <si>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</si>
  <si>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</si>
  <si>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</si>
  <si>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</si>
  <si>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</si>
  <si>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</si>
  <si>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</si>
  <si>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</si>
  <si>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</si>
  <si>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</si>
  <si>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</si>
  <si>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</si>
  <si>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</si>
  <si>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</si>
  <si>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</si>
  <si>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</si>
  <si>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</si>
  <si>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</si>
  <si>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</si>
  <si>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</si>
  <si>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</si>
  <si>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</si>
  <si>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</si>
  <si>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</si>
  <si>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</si>
  <si>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</si>
  <si>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</si>
  <si>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</si>
  <si>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</si>
  <si>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</si>
  <si>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</si>
  <si>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</si>
  <si>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</si>
  <si>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</si>
  <si>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</si>
  <si>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</si>
  <si>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</si>
  <si>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</si>
  <si>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</si>
  <si>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</si>
  <si>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</si>
  <si>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</si>
  <si>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</si>
  <si>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</si>
  <si>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</si>
  <si>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</si>
  <si>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</si>
  <si>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</si>
  <si>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</si>
  <si>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</si>
  <si>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</si>
  <si>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</si>
  <si>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</si>
  <si>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</si>
  <si>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</si>
  <si>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</si>
  <si>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</si>
  <si>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</si>
  <si>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</si>
  <si>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</si>
  <si>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</si>
  <si>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</si>
  <si>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</si>
  <si>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</si>
  <si>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</si>
  <si>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</si>
  <si>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</si>
  <si>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</si>
  <si>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</si>
  <si>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</si>
  <si>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</si>
  <si>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</si>
  <si>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</si>
  <si>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</si>
  <si>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</si>
  <si>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</si>
  <si>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</si>
  <si>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</si>
  <si>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</si>
  <si>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</si>
  <si>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</si>
  <si>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</si>
  <si>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</si>
  <si>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</si>
  <si>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</si>
  <si>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</si>
  <si>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</si>
  <si>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</si>
  <si>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</si>
  <si>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</si>
  <si>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</si>
  <si>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</si>
  <si>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</si>
  <si>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</si>
  <si>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</si>
  <si>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</si>
  <si>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</si>
  <si>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</si>
  <si>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</si>
  <si>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</si>
  <si>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</si>
  <si>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</si>
  <si>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</si>
  <si>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</si>
  <si>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</si>
  <si>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</si>
  <si>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</si>
  <si>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</si>
  <si>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</si>
  <si>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</si>
  <si>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</si>
  <si>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</si>
  <si>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</si>
  <si>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</si>
  <si>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</si>
  <si>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</si>
  <si>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</si>
  <si>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</si>
  <si>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</si>
  <si>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</si>
  <si>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</si>
  <si>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</si>
  <si>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</si>
  <si>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</si>
  <si>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</si>
  <si>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</si>
  <si>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</si>
  <si>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</si>
  <si>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</si>
  <si>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</si>
  <si>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</si>
  <si>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</si>
  <si>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</si>
  <si>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</si>
  <si>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</si>
  <si>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</si>
  <si>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</si>
  <si>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</si>
  <si>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</si>
  <si>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</si>
  <si>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</si>
  <si>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</si>
  <si>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</si>
  <si>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</si>
  <si>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</si>
  <si>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</si>
  <si>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</si>
  <si>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</si>
  <si>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</si>
  <si>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</si>
  <si>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</si>
  <si>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</si>
  <si>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</si>
  <si>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</si>
  <si>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</si>
  <si>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</si>
  <si>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</si>
  <si>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</si>
  <si>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</si>
  <si>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</si>
  <si>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</si>
  <si>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</si>
  <si>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</si>
  <si>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</si>
  <si>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</si>
  <si>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</si>
  <si>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</si>
  <si>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</si>
  <si>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</si>
  <si>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</si>
  <si>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</si>
  <si>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</si>
  <si>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</si>
  <si>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</si>
  <si>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</si>
  <si>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</si>
  <si>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</si>
  <si>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</si>
  <si>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</si>
  <si>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</si>
  <si>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</si>
  <si>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</si>
  <si>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</si>
  <si>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</si>
  <si>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</si>
  <si>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</si>
  <si>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</si>
  <si>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</si>
  <si>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</si>
  <si>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</si>
  <si>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</si>
  <si>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</si>
  <si>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</si>
  <si>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</si>
  <si>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</si>
  <si>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</si>
  <si>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</si>
  <si>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</si>
  <si>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</si>
  <si>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</si>
  <si>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</si>
  <si>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</si>
  <si>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</si>
  <si>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</si>
  <si>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</si>
  <si>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</si>
  <si>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</si>
  <si>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</si>
  <si>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</si>
  <si>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</si>
  <si>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</si>
  <si>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</si>
  <si>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</si>
  <si>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</si>
  <si>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</si>
  <si>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</si>
  <si>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</si>
  <si>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</si>
  <si>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</si>
  <si>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</si>
  <si>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</si>
  <si>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</si>
  <si>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</si>
  <si>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</si>
  <si>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</si>
  <si>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</si>
  <si>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</si>
  <si>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</si>
  <si>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</si>
  <si>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</si>
  <si>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</si>
  <si>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</si>
  <si>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</si>
  <si>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</si>
  <si>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</si>
  <si>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</si>
  <si>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</si>
  <si>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</si>
  <si>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</si>
  <si>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</si>
  <si>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</si>
  <si>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</si>
  <si>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</si>
  <si>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</si>
  <si>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</si>
  <si>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</si>
  <si>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</si>
  <si>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</si>
  <si>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</si>
  <si>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</si>
  <si>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</si>
  <si>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</si>
  <si>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</si>
  <si>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</si>
  <si>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</si>
  <si>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</si>
  <si>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</si>
  <si>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</si>
  <si>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</si>
  <si>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</si>
  <si>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</si>
  <si>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</si>
  <si>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</si>
  <si>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</si>
  <si>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</si>
  <si>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</si>
  <si>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</si>
  <si>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</si>
  <si>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</si>
  <si>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</si>
  <si>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</si>
  <si>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</si>
  <si>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</si>
  <si>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</si>
  <si>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</si>
  <si>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</si>
  <si>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</si>
  <si>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</si>
  <si>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</si>
  <si>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</si>
  <si>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</si>
  <si>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</si>
  <si>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</si>
  <si>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</si>
  <si>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</si>
  <si>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</si>
  <si>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</si>
  <si>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</si>
  <si>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</si>
  <si>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</si>
  <si>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</si>
  <si>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</si>
  <si>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</si>
  <si>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</si>
  <si>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</si>
  <si>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</si>
  <si>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</si>
  <si>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</si>
  <si>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</si>
  <si>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</si>
  <si>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</si>
  <si>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</si>
  <si>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</si>
  <si>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</si>
  <si>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</si>
  <si>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</si>
  <si>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</si>
  <si>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</si>
  <si>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</si>
  <si>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</si>
  <si>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</si>
  <si>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</si>
  <si>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</si>
  <si>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</si>
  <si>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</si>
  <si>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</si>
  <si>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</si>
  <si>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</si>
  <si>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</si>
  <si>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</si>
  <si>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</si>
  <si>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</si>
  <si>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</si>
  <si>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</si>
  <si>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</si>
  <si>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</si>
  <si>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</si>
  <si>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</si>
  <si>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</si>
  <si>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</si>
  <si>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</si>
  <si>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</si>
  <si>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</si>
  <si>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</si>
  <si>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</si>
  <si>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</si>
  <si>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</si>
  <si>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</si>
  <si>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</si>
  <si>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</si>
  <si>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</si>
  <si>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</si>
  <si>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</si>
  <si>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</si>
  <si>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</si>
  <si>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</si>
  <si>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</si>
  <si>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</si>
  <si>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</si>
  <si>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</si>
  <si>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</si>
  <si>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</si>
  <si>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</si>
  <si>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</si>
  <si>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</si>
  <si>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</si>
  <si>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</si>
  <si>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</si>
  <si>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</si>
  <si>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</si>
  <si>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</si>
  <si>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</si>
  <si>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</si>
  <si>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</si>
  <si>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</si>
  <si>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</si>
  <si>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</si>
  <si>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</si>
  <si>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</si>
  <si>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</si>
  <si>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</si>
  <si>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</si>
  <si>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</si>
  <si>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</si>
  <si>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</si>
  <si>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</si>
  <si>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</si>
  <si>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</si>
  <si>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</si>
  <si>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</si>
  <si>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</si>
  <si>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</si>
  <si>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</si>
  <si>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</si>
  <si>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</si>
  <si>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</si>
  <si>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</si>
  <si>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</si>
  <si>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</si>
  <si>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</si>
  <si>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</si>
  <si>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</si>
  <si>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</si>
  <si>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</si>
  <si>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</si>
  <si>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</si>
  <si>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</si>
  <si>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</si>
  <si>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</si>
  <si>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</si>
  <si>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</si>
  <si>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</si>
  <si>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</si>
  <si>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</si>
  <si>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</si>
  <si>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</si>
  <si>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</si>
  <si>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</si>
  <si>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</si>
  <si>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</si>
  <si>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</si>
  <si>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</si>
  <si>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</si>
  <si>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</si>
  <si>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</si>
  <si>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</si>
  <si>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</si>
  <si>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</si>
  <si>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</si>
  <si>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</si>
  <si>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</si>
  <si>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</si>
  <si>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</si>
  <si>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</si>
  <si>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</si>
  <si>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</si>
  <si>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</si>
  <si>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</si>
  <si>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</si>
  <si>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</si>
  <si>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</si>
  <si>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</si>
  <si>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</si>
  <si>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</si>
  <si>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</si>
  <si>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</si>
  <si>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</si>
  <si>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</si>
  <si>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</si>
  <si>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</si>
  <si>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</si>
  <si>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</si>
  <si>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</si>
  <si>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</si>
  <si>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</si>
  <si>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</si>
  <si>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</si>
  <si>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</si>
  <si>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</si>
  <si>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</si>
  <si>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</si>
  <si>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</si>
  <si>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</si>
  <si>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</si>
  <si>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</si>
  <si>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</si>
  <si>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</si>
  <si>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</si>
  <si>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</si>
  <si>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</si>
  <si>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</si>
  <si>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</si>
  <si>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</si>
  <si>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</si>
  <si>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</si>
  <si>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</si>
  <si>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</si>
  <si>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</si>
  <si>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</si>
  <si>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</si>
  <si>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</si>
  <si>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</si>
  <si>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</si>
  <si>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</si>
  <si>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</si>
  <si>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</si>
  <si>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</si>
  <si>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</si>
  <si>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</si>
  <si>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</si>
  <si>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</si>
  <si>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</si>
  <si>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</si>
  <si>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</si>
  <si>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</si>
  <si>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</si>
  <si>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</si>
  <si>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</si>
  <si>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</si>
  <si>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</si>
  <si>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</si>
  <si>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</si>
  <si>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</si>
  <si>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</si>
  <si>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</si>
  <si>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</si>
  <si>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</si>
  <si>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</si>
  <si>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</si>
  <si>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</si>
  <si>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</si>
  <si>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</si>
  <si>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</si>
  <si>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</si>
  <si>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</si>
  <si>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</si>
  <si>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</si>
  <si>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</si>
  <si>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</si>
  <si>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</si>
  <si>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</si>
  <si>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</si>
  <si>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</si>
  <si>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</si>
  <si>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</si>
  <si>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</si>
  <si>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</si>
  <si>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</si>
  <si>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</si>
  <si>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</si>
  <si>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</si>
  <si>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</si>
  <si>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</si>
  <si>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</si>
  <si>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</si>
  <si>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</si>
  <si>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</si>
  <si>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</si>
  <si>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</si>
  <si>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</si>
  <si>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</si>
  <si>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</si>
  <si>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</si>
  <si>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</si>
  <si>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</si>
  <si>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</si>
  <si>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</si>
  <si>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</si>
  <si>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</si>
  <si>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</si>
  <si>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</si>
  <si>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</si>
  <si>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</si>
  <si>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</si>
  <si>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</si>
  <si>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</si>
  <si>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</si>
  <si>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</si>
  <si>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</si>
  <si>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</si>
  <si>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</si>
  <si>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</si>
  <si>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</si>
  <si>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</si>
  <si>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</si>
  <si>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</si>
  <si>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</si>
  <si>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</si>
  <si>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</si>
  <si>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</si>
  <si>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</si>
  <si>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</si>
  <si>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</si>
  <si>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</si>
  <si>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</si>
  <si>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</si>
  <si>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</si>
  <si>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</si>
  <si>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</si>
  <si>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</si>
  <si>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</si>
  <si>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</si>
  <si>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</si>
  <si>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</si>
  <si>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</si>
  <si>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</si>
  <si>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</si>
  <si>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</si>
  <si>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</si>
  <si>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</si>
  <si>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</si>
  <si>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</si>
  <si>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</si>
  <si>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</si>
  <si>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</si>
  <si>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</si>
  <si>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</si>
  <si>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</si>
  <si>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</si>
  <si>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</si>
  <si>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</si>
  <si>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</si>
  <si>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</si>
  <si>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</si>
  <si>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</si>
  <si>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</si>
  <si>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</si>
  <si>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</si>
  <si>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</si>
  <si>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</si>
  <si>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</si>
  <si>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</si>
  <si>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</si>
  <si>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</si>
  <si>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</si>
  <si>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</si>
  <si>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</si>
  <si>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</si>
  <si>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</si>
  <si>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</si>
  <si>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</si>
  <si>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</si>
  <si>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</si>
  <si>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</si>
  <si>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</si>
  <si>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</si>
  <si>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</si>
  <si>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</si>
  <si>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</si>
  <si>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</si>
  <si>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</si>
  <si>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</si>
  <si>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</si>
  <si>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</si>
  <si>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</si>
  <si>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</si>
  <si>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</si>
  <si>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</si>
  <si>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</si>
  <si>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</si>
  <si>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</si>
  <si>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</si>
  <si>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</si>
  <si>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</si>
  <si>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</si>
  <si>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</si>
  <si>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</si>
  <si>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</si>
  <si>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</si>
  <si>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</si>
  <si>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</si>
  <si>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</si>
  <si>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</si>
  <si>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</si>
  <si>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</si>
  <si>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</si>
  <si>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</si>
  <si>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</si>
  <si>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</si>
  <si>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</si>
  <si>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</si>
  <si>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</si>
  <si>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</si>
  <si>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</si>
  <si>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</si>
  <si>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</si>
  <si>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</si>
  <si>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</si>
  <si>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</si>
  <si>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</si>
  <si>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</si>
  <si>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</si>
  <si>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</si>
  <si>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</si>
  <si>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</si>
  <si>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</si>
  <si>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</si>
  <si>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</si>
  <si>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</si>
  <si>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</si>
  <si>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</si>
  <si>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</si>
  <si>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</si>
  <si>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</si>
  <si>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</si>
  <si>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</si>
  <si>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</si>
  <si>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</si>
  <si>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</si>
  <si>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</si>
  <si>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</si>
  <si>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</si>
  <si>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</si>
  <si>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</si>
  <si>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</si>
  <si>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</si>
  <si>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</si>
  <si>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</si>
  <si>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</si>
  <si>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</si>
  <si>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</si>
  <si>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</si>
  <si>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</si>
  <si>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</si>
  <si>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</si>
  <si>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</si>
  <si>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</si>
  <si>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</si>
  <si>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</si>
  <si>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</si>
  <si>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</si>
  <si>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</si>
  <si>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</si>
  <si>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</si>
  <si>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</si>
  <si>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</si>
  <si>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</si>
  <si>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</si>
  <si>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</si>
  <si>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</si>
  <si>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</si>
  <si>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</si>
  <si>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</si>
  <si>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</si>
  <si>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</si>
  <si>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</si>
  <si>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</si>
  <si>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</si>
  <si>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</si>
  <si>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</si>
  <si>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</si>
  <si>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</si>
  <si>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</si>
  <si>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</si>
  <si>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</si>
  <si>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</si>
  <si>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</si>
  <si>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</si>
  <si>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</si>
  <si>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</si>
  <si>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</si>
  <si>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</si>
  <si>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</si>
  <si>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</si>
  <si>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</si>
  <si>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</si>
  <si>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</si>
  <si>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</si>
  <si>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</si>
  <si>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</si>
  <si>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</si>
  <si>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</si>
  <si>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</si>
  <si>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</si>
  <si>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</si>
  <si>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</si>
  <si>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</si>
  <si>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</si>
  <si>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</si>
  <si>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</si>
  <si>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</si>
  <si>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</si>
  <si>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</si>
  <si>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</si>
  <si>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</si>
  <si>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</si>
  <si>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</si>
  <si>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</si>
  <si>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</si>
  <si>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</si>
  <si>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</si>
  <si>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</si>
  <si>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</si>
  <si>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</si>
  <si>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</si>
  <si>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</si>
  <si>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</si>
  <si>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</si>
  <si>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</si>
  <si>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</si>
  <si>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</si>
  <si>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</si>
  <si>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</si>
  <si>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</si>
  <si>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</si>
  <si>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</si>
  <si>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</si>
  <si>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</si>
  <si>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</si>
  <si>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</si>
  <si>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</si>
  <si>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</si>
  <si>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</si>
  <si>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</si>
  <si>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</si>
  <si>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</si>
  <si>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</si>
  <si>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</si>
  <si>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</si>
  <si>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</si>
  <si>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</si>
  <si>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</si>
  <si>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</si>
  <si>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</si>
  <si>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</si>
  <si>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</si>
  <si>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</si>
  <si>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</si>
  <si>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</si>
  <si>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</si>
  <si>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</si>
  <si>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</si>
  <si>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</si>
  <si>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</si>
  <si>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</si>
  <si>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</si>
  <si>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</si>
  <si>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</si>
  <si>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</si>
  <si>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</si>
  <si>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</si>
  <si>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</si>
  <si>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</si>
  <si>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</si>
  <si>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</si>
  <si>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</si>
  <si>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</si>
  <si>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</si>
  <si>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</si>
  <si>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</si>
  <si>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</si>
  <si>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</si>
  <si>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</si>
  <si>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</si>
  <si>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</si>
  <si>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</si>
  <si>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</si>
  <si>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</si>
  <si>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</si>
  <si>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</si>
  <si>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</si>
  <si>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</si>
  <si>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</si>
  <si>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</si>
  <si>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</si>
  <si>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</si>
  <si>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</si>
  <si>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</si>
  <si>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</si>
  <si>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</si>
  <si>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</si>
  <si>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</si>
  <si>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</si>
  <si>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</si>
  <si>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</si>
  <si>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</si>
  <si>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</si>
  <si>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</si>
  <si>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</si>
  <si>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</si>
  <si>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</si>
  <si>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</si>
  <si>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</si>
  <si>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</si>
  <si>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</si>
  <si>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</si>
  <si>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</si>
  <si>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</si>
  <si>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</si>
  <si>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</si>
  <si>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</si>
  <si>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</si>
  <si>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</si>
  <si>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</si>
  <si>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</si>
  <si>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</si>
  <si>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</si>
  <si>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</si>
  <si>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</si>
  <si>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</si>
  <si>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</si>
  <si>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</si>
  <si>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</si>
  <si>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</si>
  <si>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</si>
  <si>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</si>
  <si>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</si>
  <si>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</si>
  <si>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</si>
  <si>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</si>
  <si>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</si>
  <si>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</si>
  <si>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</si>
  <si>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</si>
  <si>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</si>
  <si>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</si>
  <si>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</si>
  <si>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</si>
  <si>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</si>
  <si>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</si>
  <si>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</si>
  <si>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</si>
  <si>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</si>
  <si>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</si>
  <si>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</si>
  <si>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</si>
  <si>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</si>
  <si>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</si>
  <si>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</si>
  <si>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</si>
  <si>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</si>
  <si>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</si>
  <si>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</si>
  <si>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</si>
  <si>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</si>
  <si>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</si>
  <si>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</si>
  <si>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</si>
  <si>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</si>
  <si>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</si>
  <si>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</si>
  <si>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</si>
  <si>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</si>
  <si>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</si>
  <si>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</si>
  <si>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</si>
  <si>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</si>
  <si>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</si>
  <si>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</si>
  <si>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</si>
  <si>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</si>
  <si>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</si>
  <si>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</si>
  <si>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</si>
  <si>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</si>
  <si>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</si>
  <si>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</si>
  <si>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</si>
  <si>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</si>
  <si>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</si>
  <si>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</si>
  <si>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</si>
  <si>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</si>
  <si>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</si>
  <si>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</si>
  <si>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</si>
  <si>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</si>
  <si>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</si>
  <si>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</si>
  <si>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</si>
  <si>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</si>
  <si>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</si>
  <si>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</si>
  <si>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</si>
  <si>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</si>
  <si>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</si>
  <si>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</si>
  <si>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</si>
  <si>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</si>
  <si>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</si>
  <si>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</si>
  <si>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</si>
  <si>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</si>
  <si>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</si>
  <si>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</si>
  <si>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</si>
  <si>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</si>
  <si>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</si>
  <si>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</si>
  <si>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</si>
  <si>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</si>
  <si>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</si>
  <si>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</si>
  <si>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</si>
  <si>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</si>
  <si>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</si>
  <si>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</si>
  <si>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</si>
  <si>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</si>
  <si>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</si>
  <si>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</si>
  <si>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</si>
  <si>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</si>
  <si>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</si>
  <si>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</si>
  <si>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</si>
  <si>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</si>
  <si>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</si>
  <si>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</si>
  <si>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</si>
  <si>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</si>
  <si>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</si>
  <si>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</si>
  <si>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</si>
  <si>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</si>
  <si>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</si>
  <si>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</si>
  <si>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</si>
  <si>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</si>
  <si>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</si>
  <si>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</si>
  <si>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</si>
  <si>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</si>
  <si>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</si>
  <si>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</si>
  <si>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</si>
  <si>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</si>
  <si>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</si>
  <si>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</si>
  <si>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</si>
  <si>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</si>
  <si>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</si>
  <si>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</si>
  <si>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</si>
  <si>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</si>
  <si>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</si>
  <si>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</si>
  <si>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</si>
  <si>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</si>
  <si>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</si>
  <si>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</si>
  <si>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</si>
  <si>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</si>
  <si>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</si>
  <si>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</si>
  <si>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</si>
  <si>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</si>
  <si>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</si>
  <si>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</si>
  <si>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</si>
  <si>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</si>
  <si>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</si>
  <si>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</si>
  <si>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</si>
  <si>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</si>
  <si>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</si>
  <si>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</si>
  <si>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</si>
  <si>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</si>
  <si>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</si>
  <si>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</si>
  <si>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</si>
  <si>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</si>
  <si>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</si>
  <si>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</si>
  <si>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</si>
  <si>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</si>
  <si>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</si>
  <si>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</si>
  <si>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</si>
  <si>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</si>
  <si>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</si>
  <si>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</si>
  <si>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</si>
  <si>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</si>
  <si>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</si>
  <si>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</si>
  <si>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</si>
  <si>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</si>
  <si>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</si>
  <si>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</si>
  <si>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</si>
  <si>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</si>
  <si>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</si>
  <si>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</si>
  <si>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</si>
  <si>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</si>
  <si>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</si>
  <si>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</si>
  <si>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</si>
  <si>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</si>
  <si>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</si>
  <si>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</si>
  <si>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</si>
  <si>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</si>
  <si>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</si>
  <si>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</si>
  <si>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</si>
  <si>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</si>
  <si>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</si>
  <si>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</si>
  <si>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</si>
  <si>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</si>
  <si>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</si>
  <si>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</si>
  <si>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</si>
  <si>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</si>
  <si>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</si>
  <si>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</si>
  <si>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</si>
  <si>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</si>
  <si>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</si>
  <si>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</si>
  <si>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</si>
  <si>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</si>
  <si>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</si>
  <si>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</si>
  <si>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</si>
  <si>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</si>
  <si>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</si>
  <si>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</si>
  <si>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</si>
  <si>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</si>
  <si>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</si>
  <si>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</si>
  <si>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</si>
  <si>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</si>
  <si>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</si>
  <si>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</si>
  <si>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</si>
  <si>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</si>
  <si>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</si>
  <si>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</si>
  <si>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</si>
  <si>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</si>
  <si>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</si>
  <si>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</si>
  <si>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</si>
  <si>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</si>
  <si>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</si>
  <si>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</si>
  <si>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</si>
  <si>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</si>
  <si>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</si>
  <si>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</si>
  <si>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</si>
  <si>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</si>
  <si>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</si>
  <si>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</si>
  <si>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</si>
  <si>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</si>
  <si>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</si>
  <si>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</si>
  <si>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</si>
  <si>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</si>
  <si>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</si>
  <si>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</si>
  <si>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</si>
  <si>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</si>
  <si>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</si>
  <si>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</si>
  <si>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</si>
  <si>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</si>
  <si>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</si>
  <si>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</si>
  <si>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</si>
  <si>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</si>
  <si>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</si>
  <si>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</si>
  <si>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</si>
  <si>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</si>
  <si>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</si>
  <si>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</si>
  <si>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</si>
  <si>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</si>
  <si>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</si>
  <si>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</si>
  <si>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</si>
  <si>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</si>
  <si>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</si>
  <si>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</si>
  <si>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</si>
  <si>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</si>
  <si>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</si>
  <si>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</si>
  <si>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</si>
  <si>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</si>
  <si>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</si>
  <si>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</si>
  <si>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</si>
  <si>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</si>
  <si>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</si>
  <si>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</si>
  <si>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</si>
  <si>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</si>
  <si>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</si>
  <si>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</si>
  <si>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</si>
  <si>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</si>
  <si>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</si>
  <si>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</si>
  <si>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</si>
  <si>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</si>
  <si>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</si>
  <si>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</si>
  <si>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</si>
  <si>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</si>
  <si>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</si>
  <si>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</si>
  <si>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</si>
  <si>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</si>
  <si>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</si>
  <si>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</si>
  <si>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</si>
  <si>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</si>
  <si>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</si>
  <si>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</si>
  <si>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</si>
  <si>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</si>
  <si>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</si>
  <si>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</si>
  <si>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</si>
  <si>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</si>
  <si>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</si>
  <si>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</si>
  <si>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</si>
  <si>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</si>
  <si>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</si>
  <si>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</si>
  <si>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</si>
  <si>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</si>
  <si>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</si>
  <si>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</si>
  <si>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</si>
  <si>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</si>
  <si>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</si>
  <si>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</si>
  <si>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</si>
  <si>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</si>
  <si>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</si>
  <si>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</si>
  <si>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</si>
  <si>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</si>
  <si>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</si>
  <si>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</si>
  <si>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</si>
  <si>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</si>
  <si>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</si>
  <si>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</si>
  <si>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</si>
  <si>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</si>
  <si>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</si>
  <si>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</si>
  <si>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</si>
  <si>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</si>
  <si>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</si>
  <si>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</si>
  <si>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</si>
  <si>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</si>
  <si>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</si>
  <si>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</si>
  <si>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</si>
  <si>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</si>
  <si>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</si>
  <si>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</si>
  <si>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</si>
  <si>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</si>
  <si>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</si>
  <si>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</si>
  <si>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</si>
  <si>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</si>
  <si>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</si>
  <si>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</si>
  <si>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</si>
  <si>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</si>
  <si>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</si>
  <si>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</si>
  <si>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</si>
  <si>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</si>
  <si>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</si>
  <si>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</si>
  <si>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</si>
  <si>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</si>
  <si>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</si>
  <si>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</si>
  <si>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</si>
  <si>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</si>
  <si>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</si>
  <si>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</si>
  <si>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</si>
  <si>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</si>
  <si>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</si>
  <si>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</si>
  <si>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</si>
  <si>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</si>
  <si>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</si>
  <si>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</si>
  <si>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</si>
  <si>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</si>
  <si>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</si>
  <si>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</si>
  <si>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</si>
  <si>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</si>
  <si>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</si>
  <si>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</si>
  <si>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</si>
  <si>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</si>
  <si>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</si>
  <si>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</si>
  <si>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</si>
  <si>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</si>
  <si>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</si>
  <si>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</si>
  <si>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</si>
  <si>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</si>
  <si>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</si>
  <si>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</si>
  <si>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</si>
  <si>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</si>
  <si>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</si>
  <si>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</si>
  <si>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</si>
  <si>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</si>
  <si>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</si>
  <si>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</si>
  <si>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</si>
  <si>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</si>
  <si>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</si>
  <si>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</si>
  <si>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</si>
  <si>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</si>
  <si>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</si>
  <si>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</si>
  <si>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</si>
  <si>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</si>
  <si>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</si>
  <si>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</si>
  <si>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</si>
  <si>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</si>
  <si>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</si>
  <si>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</si>
  <si>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</si>
  <si>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</si>
  <si>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</si>
  <si>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</si>
  <si>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</si>
  <si>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</si>
  <si>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</si>
  <si>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</si>
  <si>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</si>
  <si>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</si>
  <si>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</si>
  <si>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</si>
  <si>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</si>
  <si>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</si>
  <si>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</si>
  <si>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</si>
  <si>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</si>
  <si>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</si>
  <si>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</si>
  <si>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</si>
  <si>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</si>
  <si>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</si>
  <si>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</si>
  <si>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</si>
  <si>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</si>
  <si>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</si>
  <si>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</si>
  <si>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</si>
  <si>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</si>
  <si>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</si>
  <si>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</si>
  <si>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</si>
  <si>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</si>
  <si>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</si>
  <si>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</si>
  <si>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</si>
  <si>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</si>
  <si>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</si>
  <si>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</si>
  <si>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</si>
  <si>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</si>
  <si>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</si>
  <si>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</si>
  <si>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</si>
  <si>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</si>
  <si>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</si>
  <si>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</si>
  <si>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</si>
  <si>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</si>
  <si>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</si>
  <si>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</si>
  <si>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</si>
  <si>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</si>
  <si>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</si>
  <si>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</si>
  <si>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</si>
  <si>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</si>
  <si>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</si>
  <si>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</si>
  <si>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</si>
  <si>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</si>
  <si>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</si>
  <si>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</si>
  <si>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</si>
  <si>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</si>
  <si>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</si>
  <si>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</si>
  <si>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</si>
  <si>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</si>
  <si>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</si>
  <si>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</si>
  <si>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</si>
  <si>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</si>
  <si>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</si>
  <si>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</si>
  <si>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</si>
  <si>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</si>
  <si>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</si>
  <si>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</si>
  <si>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</si>
  <si>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</si>
  <si>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</si>
  <si>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</si>
  <si>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</si>
  <si>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</si>
  <si>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</si>
  <si>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</si>
  <si>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</si>
  <si>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</si>
  <si>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</si>
  <si>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</si>
  <si>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</si>
  <si>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</si>
  <si>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</si>
  <si>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</si>
  <si>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</si>
  <si>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</si>
  <si>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</si>
  <si>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</si>
  <si>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</si>
  <si>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</si>
  <si>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</si>
  <si>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</si>
  <si>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</si>
  <si>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</si>
  <si>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</si>
  <si>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</si>
  <si>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</si>
  <si>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</si>
  <si>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</si>
  <si>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</si>
  <si>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</si>
  <si>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</si>
  <si>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</si>
  <si>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</si>
  <si>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</si>
  <si>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</si>
  <si>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</si>
  <si>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</si>
  <si>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</si>
  <si>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</si>
  <si>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</si>
  <si>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</si>
  <si>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</si>
  <si>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</si>
  <si>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</si>
  <si>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</si>
  <si>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</si>
  <si>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</si>
  <si>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</si>
  <si>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</si>
  <si>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</si>
  <si>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</si>
  <si>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</si>
  <si>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</si>
  <si>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</si>
  <si>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</si>
  <si>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</si>
  <si>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</si>
  <si>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</si>
  <si>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</si>
  <si>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</si>
  <si>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</si>
  <si>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</si>
  <si>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</si>
  <si>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</si>
  <si>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</si>
  <si>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</si>
  <si>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</si>
  <si>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</si>
  <si>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</si>
  <si>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</si>
  <si>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</si>
  <si>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</si>
  <si>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</si>
  <si>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</si>
  <si>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</si>
  <si>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</si>
  <si>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</si>
  <si>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</si>
  <si>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</si>
  <si>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</si>
  <si>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</si>
  <si>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</si>
  <si>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</si>
  <si>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</si>
  <si>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</si>
  <si>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</si>
  <si>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</si>
  <si>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</si>
  <si>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</si>
  <si>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</si>
  <si>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</si>
  <si>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</si>
  <si>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</si>
  <si>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</si>
  <si>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</si>
  <si>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</si>
  <si>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</si>
  <si>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</si>
  <si>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</si>
  <si>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</si>
  <si>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</si>
  <si>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</si>
  <si>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</si>
  <si>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</si>
  <si>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</si>
  <si>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</si>
  <si>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</si>
  <si>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</si>
  <si>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</si>
  <si>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</si>
  <si>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</si>
  <si>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</si>
  <si>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</si>
  <si>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</si>
  <si>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</si>
  <si>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</si>
  <si>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</si>
  <si>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</si>
  <si>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</si>
  <si>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</si>
  <si>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</si>
  <si>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</si>
  <si>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</si>
  <si>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</si>
  <si>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</si>
  <si>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</si>
  <si>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</si>
  <si>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</si>
  <si>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</si>
  <si>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</si>
  <si>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</si>
  <si>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</si>
  <si>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</si>
  <si>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</si>
  <si>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</si>
  <si>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</si>
  <si>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</si>
  <si>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</si>
  <si>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</si>
  <si>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</si>
  <si>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</si>
  <si>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</si>
  <si>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</si>
  <si>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</si>
  <si>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</si>
  <si>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</si>
  <si>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</si>
  <si>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</si>
  <si>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</si>
  <si>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</si>
  <si>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</si>
  <si>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</si>
  <si>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</si>
  <si>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</si>
  <si>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</si>
  <si>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</si>
  <si>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</si>
  <si>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</si>
  <si>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</si>
  <si>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</si>
  <si>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</si>
  <si>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</si>
  <si>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</si>
  <si>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</si>
  <si>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</si>
  <si>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</si>
  <si>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</si>
  <si>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</si>
  <si>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</si>
  <si>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</si>
  <si>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</si>
  <si>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</si>
  <si>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</si>
  <si>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</si>
  <si>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</si>
  <si>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</si>
  <si>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</si>
  <si>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</si>
  <si>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</si>
  <si>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</si>
  <si>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</si>
  <si>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</si>
  <si>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</si>
  <si>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</si>
  <si>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</si>
  <si>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</si>
  <si>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</si>
  <si>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</si>
  <si>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</si>
  <si>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</si>
  <si>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</si>
  <si>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</si>
  <si>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</si>
  <si>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</si>
  <si>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</si>
  <si>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</si>
  <si>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</si>
  <si>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</si>
  <si>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</si>
  <si>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</si>
  <si>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</si>
  <si>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</si>
  <si>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</si>
  <si>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</si>
  <si>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</si>
  <si>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</si>
  <si>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</si>
  <si>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</si>
  <si>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</si>
  <si>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</si>
  <si>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</si>
  <si>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</si>
  <si>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</si>
  <si>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</si>
  <si>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</si>
  <si>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</si>
  <si>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</si>
  <si>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</si>
  <si>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</si>
  <si>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</si>
  <si>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</si>
  <si>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</si>
  <si>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</si>
  <si>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</si>
  <si>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</si>
  <si>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</si>
  <si>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</si>
  <si>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</si>
  <si>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</si>
  <si>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</si>
  <si>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</si>
  <si>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</si>
  <si>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</si>
  <si>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</si>
  <si>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</si>
  <si>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</si>
  <si>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</si>
  <si>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</si>
  <si>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</si>
  <si>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</si>
  <si>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</si>
  <si>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</si>
  <si>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</si>
  <si>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</si>
  <si>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</si>
  <si>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</si>
  <si>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</si>
  <si>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</si>
  <si>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</si>
  <si>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</si>
  <si>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</si>
  <si>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</si>
  <si>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</si>
  <si>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</si>
  <si>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</si>
  <si>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</si>
  <si>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</si>
  <si>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</si>
  <si>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</si>
  <si>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</si>
  <si>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</si>
  <si>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</si>
  <si>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</si>
  <si>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</si>
  <si>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</si>
  <si>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</si>
  <si>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</si>
  <si>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</si>
  <si>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</si>
  <si>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</si>
  <si>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</si>
  <si>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</si>
  <si>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</si>
  <si>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</si>
  <si>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</si>
  <si>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</si>
  <si>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</si>
  <si>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</si>
  <si>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</si>
  <si>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</si>
  <si>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</si>
  <si>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</si>
  <si>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</si>
  <si>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</si>
  <si>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</si>
  <si>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</si>
  <si>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</si>
  <si>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</si>
  <si>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</si>
  <si>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</si>
  <si>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</si>
  <si>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</si>
  <si>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</si>
  <si>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</si>
  <si>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</si>
  <si>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</si>
  <si>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</si>
  <si>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</si>
  <si>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</si>
  <si>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</si>
  <si>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</si>
  <si>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</si>
  <si>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</si>
  <si>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</si>
  <si>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</si>
  <si>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</si>
  <si>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</si>
  <si>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</si>
  <si>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</si>
  <si>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</si>
  <si>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</si>
  <si>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</si>
  <si>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</si>
  <si>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</si>
  <si>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</si>
  <si>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</si>
  <si>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</si>
  <si>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</si>
  <si>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</si>
  <si>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</si>
  <si>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</si>
  <si>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</si>
  <si>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</si>
  <si>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</si>
  <si>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</si>
  <si>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</si>
  <si>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</si>
  <si>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</si>
  <si>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</si>
  <si>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</si>
  <si>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</si>
  <si>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</si>
  <si>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</si>
  <si>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</si>
  <si>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</si>
  <si>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</si>
  <si>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</si>
  <si>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</si>
  <si>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</si>
  <si>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</si>
  <si>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</si>
  <si>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</si>
  <si>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</si>
  <si>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</si>
  <si>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</si>
  <si>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</si>
  <si>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</si>
  <si>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</si>
  <si>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</si>
  <si>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</si>
  <si>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</si>
  <si>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</si>
  <si>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</si>
  <si>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</si>
  <si>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</si>
  <si>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</si>
  <si>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</si>
  <si>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</si>
  <si>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</si>
  <si>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</si>
  <si>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</si>
  <si>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</si>
  <si>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</si>
  <si>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</si>
  <si>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</si>
  <si>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</si>
  <si>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</si>
  <si>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</si>
  <si>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</si>
  <si>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</si>
  <si>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</si>
  <si>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</si>
  <si>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</si>
  <si>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</si>
  <si>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</si>
  <si>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</si>
  <si>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</si>
  <si>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</si>
  <si>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</si>
  <si>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</si>
  <si>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</si>
  <si>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</si>
  <si>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</si>
  <si>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</si>
  <si>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</si>
  <si>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</si>
  <si>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</si>
  <si>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</si>
  <si>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</si>
  <si>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</si>
  <si>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</si>
  <si>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</si>
  <si>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</si>
  <si>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</si>
  <si>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</si>
  <si>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</si>
  <si>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</si>
  <si>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</si>
  <si>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</si>
  <si>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</si>
  <si>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</si>
  <si>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</si>
  <si>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</si>
  <si>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</si>
  <si>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</si>
  <si>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</si>
  <si>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</si>
  <si>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</si>
  <si>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</si>
  <si>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</si>
  <si>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</si>
  <si>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</si>
  <si>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</si>
  <si>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</si>
  <si>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</si>
  <si>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</si>
  <si>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</si>
  <si>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</si>
  <si>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</si>
  <si>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</si>
  <si>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</si>
  <si>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</si>
  <si>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</si>
  <si>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</si>
  <si>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</si>
  <si>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</si>
  <si>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</si>
  <si>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</si>
  <si>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</si>
  <si>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</si>
  <si>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</si>
  <si>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</si>
  <si>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</si>
  <si>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</si>
  <si>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</si>
  <si>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</si>
  <si>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</si>
  <si>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</si>
  <si>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</si>
  <si>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</si>
  <si>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</si>
  <si>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</si>
  <si>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</si>
  <si>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</si>
  <si>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</si>
  <si>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</si>
  <si>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</si>
  <si>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</si>
  <si>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</si>
  <si>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</si>
  <si>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</si>
  <si>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</si>
  <si>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</si>
  <si>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</si>
  <si>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</si>
  <si>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</si>
  <si>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</si>
  <si>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</si>
  <si>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</si>
  <si>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</si>
  <si>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</si>
  <si>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</si>
  <si>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</si>
  <si>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</si>
  <si>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</si>
  <si>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</si>
  <si>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</si>
  <si>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</si>
  <si>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</si>
  <si>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</si>
  <si>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</si>
  <si>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</si>
  <si>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</si>
  <si>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</si>
  <si>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</si>
  <si>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</si>
  <si>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</si>
  <si>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</si>
  <si>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</si>
  <si>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</si>
  <si>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</si>
  <si>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</si>
  <si>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</si>
  <si>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</si>
  <si>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</si>
  <si>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</si>
  <si>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</si>
  <si>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</si>
  <si>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</si>
  <si>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</si>
  <si>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</si>
  <si>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</si>
  <si>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</si>
  <si>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</si>
  <si>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</si>
  <si>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</si>
  <si>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</si>
  <si>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</si>
  <si>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</si>
  <si>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</si>
  <si>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</si>
  <si>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</si>
  <si>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</si>
  <si>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</si>
  <si>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</si>
  <si>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</si>
  <si>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</si>
  <si>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</si>
  <si>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</si>
  <si>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</si>
  <si>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</si>
  <si>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</si>
  <si>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</si>
  <si>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</si>
  <si>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</si>
  <si>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</si>
  <si>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</si>
  <si>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</si>
  <si>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</si>
  <si>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</si>
  <si>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</si>
  <si>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</si>
  <si>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</si>
  <si>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</si>
  <si>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</si>
  <si>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</si>
  <si>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</si>
  <si>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</si>
  <si>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</si>
  <si>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</si>
  <si>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</si>
  <si>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</si>
  <si>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</si>
  <si>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</si>
  <si>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</si>
  <si>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</si>
  <si>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</si>
  <si>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</si>
  <si>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</si>
  <si>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</si>
  <si>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</si>
  <si>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</si>
  <si>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</si>
  <si>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</si>
  <si>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</si>
  <si>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</si>
  <si>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</si>
  <si>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</si>
  <si>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</si>
  <si>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</si>
  <si>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</si>
  <si>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</si>
  <si>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</si>
  <si>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</si>
  <si>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</si>
  <si>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</si>
  <si>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</si>
  <si>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</si>
  <si>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</si>
  <si>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</si>
  <si>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</si>
  <si>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</si>
  <si>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</si>
  <si>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</si>
  <si>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</si>
  <si>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</si>
  <si>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</si>
  <si>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</si>
  <si>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</si>
  <si>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</si>
  <si>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</si>
  <si>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</si>
  <si>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</si>
  <si>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</si>
  <si>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</si>
  <si>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</si>
  <si>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</si>
  <si>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</si>
  <si>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</si>
  <si>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</si>
  <si>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</si>
  <si>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</si>
  <si>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</si>
  <si>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</si>
  <si>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</si>
  <si>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</si>
  <si>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</si>
  <si>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</si>
  <si>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</si>
  <si>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</si>
  <si>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</si>
  <si>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</si>
  <si>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</si>
  <si>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</si>
  <si>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</si>
  <si>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</si>
  <si>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</si>
  <si>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</si>
  <si>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</si>
  <si>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</si>
  <si>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</si>
  <si>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</si>
  <si>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</si>
  <si>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</si>
  <si>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</si>
  <si>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</si>
  <si>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</si>
  <si>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</si>
  <si>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</si>
  <si>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</si>
  <si>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</si>
  <si>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</si>
  <si>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</si>
  <si>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</si>
  <si>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</si>
  <si>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</si>
  <si>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</si>
  <si>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</si>
  <si>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</si>
  <si>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</si>
  <si>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</si>
  <si>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</si>
  <si>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</si>
  <si>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</si>
  <si>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</si>
  <si>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</si>
  <si>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</si>
  <si>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</si>
  <si>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</si>
  <si>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</si>
  <si>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</si>
  <si>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</si>
  <si>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</si>
  <si>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</si>
  <si>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</si>
  <si>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</si>
  <si>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</si>
  <si>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</si>
  <si>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</si>
  <si>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</si>
  <si>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</si>
  <si>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</si>
  <si>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</si>
  <si>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</si>
  <si>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</si>
  <si>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</si>
  <si>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</si>
  <si>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</si>
  <si>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</si>
  <si>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</si>
  <si>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</si>
  <si>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</si>
  <si>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</si>
  <si>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</si>
  <si>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</si>
  <si>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</si>
  <si>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</si>
  <si>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</si>
  <si>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</si>
  <si>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</si>
  <si>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</si>
  <si>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</si>
  <si>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</si>
  <si>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</si>
  <si>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</si>
  <si>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</si>
  <si>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</si>
  <si>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</si>
  <si>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</si>
  <si>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</si>
  <si>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</si>
  <si>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</si>
  <si>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</si>
  <si>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</si>
  <si>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</si>
  <si>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</si>
  <si>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</si>
  <si>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</si>
  <si>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</si>
  <si>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</si>
  <si>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</si>
  <si>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</si>
  <si>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</si>
  <si>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</si>
  <si>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</si>
  <si>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</si>
  <si>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</si>
  <si>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</si>
  <si>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</si>
  <si>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</si>
  <si>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</si>
  <si>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</si>
  <si>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</si>
  <si>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</si>
  <si>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</si>
  <si>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</si>
  <si>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</si>
  <si>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</si>
  <si>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</si>
  <si>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</si>
  <si>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</si>
  <si>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</si>
  <si>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</si>
  <si>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</si>
  <si>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</si>
  <si>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</si>
  <si>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</si>
  <si>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</si>
  <si>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</si>
  <si>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</si>
  <si>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</si>
  <si>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</si>
  <si>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</si>
  <si>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</si>
  <si>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</si>
  <si>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</si>
  <si>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</si>
  <si>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</si>
  <si>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</si>
  <si>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</si>
  <si>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</si>
  <si>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</si>
  <si>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</si>
  <si>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</si>
  <si>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</si>
  <si>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</si>
  <si>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</si>
  <si>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</si>
  <si>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</si>
  <si>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</si>
  <si>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</si>
  <si>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</si>
  <si>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</si>
  <si>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</si>
  <si>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</si>
  <si>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</si>
  <si>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</si>
  <si>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</si>
  <si>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</si>
  <si>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</si>
  <si>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</si>
  <si>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</si>
  <si>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</si>
  <si>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</si>
  <si>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</si>
  <si>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</si>
  <si>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</si>
  <si>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</si>
  <si>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</si>
  <si>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</si>
  <si>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</si>
  <si>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</si>
  <si>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</si>
  <si>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</si>
  <si>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</si>
  <si>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</si>
  <si>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</si>
  <si>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</si>
  <si>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</si>
  <si>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</si>
  <si>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</si>
  <si>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</si>
  <si>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</si>
  <si>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</si>
  <si>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</si>
  <si>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</si>
  <si>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</si>
  <si>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</si>
  <si>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</si>
  <si>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</si>
  <si>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</si>
  <si>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</si>
  <si>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</si>
  <si>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</si>
  <si>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</si>
  <si>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</si>
  <si>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</si>
  <si>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</si>
  <si>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</si>
  <si>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</si>
  <si>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</si>
  <si>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</si>
  <si>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</si>
  <si>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</si>
  <si>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</si>
  <si>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</si>
  <si>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</si>
  <si>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</si>
  <si>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</si>
  <si>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</si>
  <si>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</si>
  <si>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</si>
  <si>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</si>
  <si>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</si>
  <si>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</si>
  <si>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</si>
  <si>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</si>
  <si>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</si>
  <si>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</si>
  <si>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</si>
  <si>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</si>
  <si>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</si>
  <si>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</si>
  <si>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</si>
  <si>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</si>
  <si>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</si>
  <si>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</si>
  <si>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</si>
  <si>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</si>
  <si>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</si>
  <si>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</si>
  <si>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</si>
  <si>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</si>
  <si>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</si>
  <si>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</si>
  <si>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</si>
  <si>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</si>
  <si>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</si>
  <si>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</si>
  <si>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</si>
  <si>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</si>
  <si>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</si>
  <si>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</si>
  <si>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</si>
  <si>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</si>
  <si>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</si>
  <si>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</si>
  <si>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</si>
  <si>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</si>
  <si>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</si>
  <si>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</si>
  <si>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</si>
  <si>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</si>
  <si>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</si>
  <si>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</si>
  <si>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</si>
  <si>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</si>
  <si>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</si>
  <si>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</si>
  <si>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</si>
  <si>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</si>
  <si>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</si>
  <si>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</si>
  <si>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</si>
  <si>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</si>
  <si>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</si>
  <si>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</si>
  <si>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</si>
  <si>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</si>
  <si>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</si>
  <si>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</si>
  <si>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</si>
  <si>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</si>
  <si>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</si>
  <si>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</si>
  <si>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</si>
  <si>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</si>
  <si>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</si>
  <si>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</si>
  <si>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</si>
  <si>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</si>
  <si>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</si>
  <si>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</si>
  <si>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</si>
  <si>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</si>
  <si>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</si>
  <si>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</si>
  <si>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</si>
  <si>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</si>
  <si>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</si>
  <si>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</si>
  <si>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</si>
  <si>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</si>
  <si>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</si>
  <si>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</si>
  <si>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</si>
  <si>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</si>
  <si>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</si>
  <si>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</si>
  <si>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</si>
  <si>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</si>
  <si>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</si>
  <si>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</si>
  <si>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</si>
  <si>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</si>
  <si>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</si>
  <si>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</si>
  <si>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</si>
  <si>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</si>
  <si>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</si>
  <si>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</si>
  <si>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</si>
  <si>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</si>
  <si>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</si>
  <si>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</si>
  <si>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</si>
  <si>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</si>
  <si>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</si>
  <si>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</si>
  <si>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</si>
  <si>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</si>
  <si>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</si>
  <si>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</si>
  <si>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</si>
  <si>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</si>
  <si>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</si>
  <si>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</si>
  <si>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</si>
  <si>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</si>
  <si>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</si>
  <si>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</si>
  <si>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</si>
  <si>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</si>
  <si>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</si>
  <si>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</si>
  <si>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</si>
  <si>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</si>
  <si>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</si>
  <si>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</si>
  <si>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</si>
  <si>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</si>
  <si>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</si>
  <si>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</si>
  <si>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</si>
  <si>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</si>
  <si>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</si>
  <si>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</si>
  <si>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</si>
  <si>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</si>
  <si>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</si>
  <si>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</si>
  <si>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</si>
  <si>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</si>
  <si>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</si>
  <si>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</si>
  <si>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</si>
  <si>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</si>
  <si>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</si>
  <si>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</si>
  <si>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</si>
  <si>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</si>
  <si>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</si>
  <si>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</si>
  <si>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</si>
  <si>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</si>
  <si>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</si>
  <si>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</si>
  <si>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</si>
  <si>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</si>
  <si>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</si>
  <si>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</si>
  <si>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</si>
  <si>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</si>
  <si>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</si>
  <si>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</si>
  <si>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</si>
  <si>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</si>
  <si>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</si>
  <si>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</si>
  <si>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</si>
  <si>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</si>
  <si>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</si>
  <si>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</si>
  <si>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</si>
  <si>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</si>
  <si>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</si>
  <si>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</si>
  <si>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</si>
  <si>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</si>
  <si>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</si>
  <si>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</si>
  <si>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</si>
  <si>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</si>
  <si>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</si>
  <si>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</si>
  <si>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</si>
  <si>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</si>
  <si>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</si>
  <si>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</si>
  <si>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</si>
  <si>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</si>
  <si>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</si>
  <si>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</si>
  <si>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</si>
  <si>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</si>
  <si>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</si>
  <si>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</si>
  <si>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</si>
  <si>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</si>
  <si>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</si>
  <si>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</si>
  <si>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</si>
  <si>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</si>
  <si>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</si>
  <si>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</si>
  <si>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</si>
  <si>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</si>
  <si>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</si>
  <si>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</si>
  <si>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</si>
  <si>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</si>
  <si>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</si>
  <si>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</si>
  <si>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</si>
  <si>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</si>
  <si>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</si>
  <si>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</si>
  <si>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</si>
  <si>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</si>
  <si>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</si>
  <si>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</si>
  <si>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</si>
  <si>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</si>
  <si>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</si>
  <si>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</si>
  <si>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</si>
  <si>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</si>
  <si>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</si>
  <si>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</si>
  <si>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</si>
  <si>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</si>
  <si>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</si>
  <si>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</si>
  <si>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</si>
  <si>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</si>
  <si>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</si>
  <si>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</si>
  <si>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</si>
  <si>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</si>
  <si>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</si>
  <si>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</si>
  <si>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</si>
  <si>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</si>
  <si>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</si>
  <si>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</si>
  <si>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</si>
  <si>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</si>
  <si>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</si>
  <si>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</si>
  <si>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</si>
  <si>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</si>
  <si>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</si>
  <si>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</si>
  <si>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</si>
  <si>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</si>
  <si>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</si>
  <si>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</si>
  <si>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</si>
  <si>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</si>
  <si>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</si>
  <si>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</si>
  <si>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</si>
  <si>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</si>
  <si>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</si>
  <si>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</si>
  <si>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</si>
  <si>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</si>
  <si>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</si>
  <si>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</si>
  <si>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</si>
  <si>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</si>
  <si>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</si>
  <si>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</si>
  <si>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</si>
  <si>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</si>
  <si>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</si>
  <si>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</si>
  <si>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</si>
  <si>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</si>
  <si>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</si>
  <si>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</si>
  <si>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</si>
  <si>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</si>
  <si>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</si>
  <si>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</si>
  <si>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</si>
  <si>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</si>
  <si>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</si>
  <si>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</si>
  <si>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</si>
  <si>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</si>
  <si>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</si>
  <si>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</si>
  <si>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</si>
  <si>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</si>
  <si>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</si>
  <si>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</si>
  <si>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</si>
  <si>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</si>
  <si>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</si>
  <si>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</si>
  <si>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</si>
  <si>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</si>
  <si>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</si>
  <si>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</si>
  <si>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</si>
  <si>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</si>
  <si>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</si>
  <si>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</si>
  <si>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</si>
  <si>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</si>
  <si>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</si>
  <si>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</si>
  <si>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</si>
  <si>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</si>
  <si>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</si>
  <si>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</si>
  <si>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</si>
  <si>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</si>
  <si>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</si>
  <si>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</si>
  <si>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</si>
  <si>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</si>
  <si>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</si>
  <si>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</si>
  <si>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</si>
  <si>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</si>
  <si>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</si>
  <si>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</si>
  <si>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</si>
  <si>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</si>
  <si>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</si>
  <si>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</si>
  <si>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</si>
  <si>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</si>
  <si>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</si>
  <si>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</si>
  <si>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</si>
  <si>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</si>
  <si>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</si>
  <si>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</si>
  <si>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</si>
  <si>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</si>
  <si>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</si>
  <si>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</si>
  <si>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</si>
  <si>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</si>
  <si>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</si>
  <si>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</si>
  <si>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</si>
  <si>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</si>
  <si>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</si>
  <si>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</si>
  <si>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</si>
  <si>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</si>
  <si>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</si>
  <si>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</si>
  <si>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</si>
  <si>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</si>
  <si>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</si>
  <si>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</si>
  <si>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</si>
  <si>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</si>
  <si>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</si>
  <si>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</si>
  <si>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</si>
  <si>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</si>
  <si>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</si>
  <si>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</si>
  <si>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</si>
  <si>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</si>
  <si>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</si>
  <si>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</si>
  <si>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</si>
  <si>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</si>
  <si>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</si>
  <si>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</si>
  <si>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</si>
  <si>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</si>
  <si>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</si>
  <si>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</si>
  <si>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</si>
  <si>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</si>
  <si>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</si>
  <si>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</si>
  <si>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</si>
  <si>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</si>
  <si>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</si>
  <si>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</si>
  <si>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</si>
  <si>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</si>
  <si>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</si>
  <si>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</si>
  <si>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</si>
  <si>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</si>
  <si>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</si>
  <si>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</si>
  <si>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</si>
  <si>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</si>
  <si>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</si>
  <si>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</si>
  <si>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</si>
  <si>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</si>
  <si>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</si>
  <si>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</si>
  <si>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</si>
  <si>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</si>
  <si>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</si>
  <si>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</si>
  <si>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</si>
  <si>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</si>
  <si>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</si>
  <si>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</si>
  <si>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</si>
  <si>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</si>
  <si>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</si>
  <si>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</si>
  <si>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</si>
  <si>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</si>
  <si>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</si>
  <si>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</si>
  <si>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</si>
  <si>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</si>
  <si>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</si>
  <si>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</si>
  <si>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</si>
  <si>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</si>
  <si>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</si>
  <si>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</si>
  <si>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</si>
  <si>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</si>
  <si>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</si>
  <si>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</si>
  <si>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</si>
  <si>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</si>
  <si>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</si>
  <si>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</si>
  <si>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</si>
  <si>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</si>
  <si>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</si>
  <si>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</si>
  <si>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</si>
  <si>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</si>
  <si>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</si>
  <si>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</si>
  <si>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</si>
  <si>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</si>
  <si>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</si>
  <si>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</si>
  <si>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</si>
  <si>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</si>
  <si>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</si>
  <si>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</si>
  <si>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</si>
  <si>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</si>
  <si>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</si>
  <si>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</si>
  <si>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</si>
  <si>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</si>
  <si>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</si>
  <si>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</si>
  <si>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</si>
  <si>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</si>
  <si>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</si>
  <si>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</si>
  <si>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</si>
  <si>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</si>
  <si>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</si>
  <si>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</si>
  <si>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</si>
  <si>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</si>
  <si>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</si>
  <si>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</si>
  <si>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</si>
  <si>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</si>
  <si>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</si>
  <si>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</si>
  <si>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</si>
  <si>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</si>
  <si>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</si>
  <si>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</si>
  <si>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</si>
  <si>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</si>
  <si>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</si>
  <si>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</si>
  <si>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</si>
  <si>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</si>
  <si>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</si>
  <si>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</si>
  <si>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</si>
  <si>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</si>
  <si>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</si>
  <si>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</si>
  <si>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</si>
  <si>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</si>
  <si>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</si>
  <si>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</si>
  <si>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</si>
  <si>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</si>
  <si>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</si>
  <si>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</si>
  <si>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</si>
  <si>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</si>
  <si>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</si>
  <si>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</si>
  <si>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</si>
  <si>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</si>
  <si>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</si>
  <si>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</si>
  <si>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</si>
  <si>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</si>
  <si>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</si>
  <si>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</si>
  <si>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</si>
  <si>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</si>
  <si>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</si>
  <si>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</si>
  <si>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</si>
  <si>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</si>
  <si>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</si>
  <si>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</si>
  <si>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</si>
  <si>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</si>
  <si>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</si>
  <si>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</si>
  <si>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</si>
  <si>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</si>
  <si>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</si>
  <si>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</si>
  <si>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</si>
  <si>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</si>
  <si>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</si>
  <si>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</si>
  <si>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</si>
  <si>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</si>
  <si>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</si>
  <si>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</si>
  <si>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</si>
  <si>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</si>
  <si>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</si>
  <si>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</si>
  <si>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</si>
  <si>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</si>
  <si>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</si>
  <si>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</si>
  <si>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</si>
  <si>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</si>
  <si>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</si>
  <si>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</si>
  <si>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</si>
  <si>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</si>
  <si>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</si>
  <si>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</si>
  <si>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</si>
  <si>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</si>
  <si>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</si>
  <si>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</si>
  <si>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</si>
  <si>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</si>
  <si>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</si>
  <si>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</si>
  <si>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</si>
  <si>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</si>
  <si>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</si>
  <si>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</si>
  <si>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</si>
  <si>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</si>
  <si>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</si>
  <si>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</si>
  <si>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</si>
  <si>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</si>
  <si>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</si>
  <si>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</si>
  <si>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</si>
  <si>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</si>
  <si>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</si>
  <si>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</si>
  <si>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</si>
  <si>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</si>
  <si>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</si>
  <si>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</si>
  <si>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</si>
  <si>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</si>
  <si>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</si>
  <si>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</si>
  <si>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</si>
  <si>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</si>
  <si>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</si>
  <si>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</si>
  <si>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</si>
  <si>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</si>
  <si>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</si>
  <si>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</si>
  <si>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</si>
  <si>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</si>
  <si>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</si>
  <si>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</si>
  <si>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</si>
  <si>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</si>
  <si>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</si>
  <si>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</si>
  <si>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</si>
  <si>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</si>
  <si>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</si>
  <si>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</si>
  <si>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</si>
  <si>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</si>
  <si>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</si>
  <si>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</si>
  <si>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</si>
  <si>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</si>
  <si>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</si>
  <si>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</si>
  <si>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</si>
  <si>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</si>
  <si>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</si>
  <si>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</si>
  <si>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</si>
  <si>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</si>
  <si>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</si>
  <si>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</si>
  <si>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</si>
  <si>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</si>
  <si>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</si>
  <si>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</si>
  <si>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</si>
  <si>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</si>
  <si>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</si>
  <si>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</si>
  <si>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</si>
  <si>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</si>
  <si>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</si>
  <si>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</si>
  <si>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</si>
  <si>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</si>
  <si>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</si>
  <si>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</si>
  <si>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</si>
  <si>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</si>
  <si>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</si>
  <si>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</si>
  <si>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</si>
  <si>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</si>
  <si>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</si>
  <si>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</si>
  <si>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</si>
  <si>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</si>
  <si>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</si>
  <si>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</si>
  <si>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</si>
  <si>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</si>
  <si>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</si>
  <si>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</si>
  <si>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</si>
  <si>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</si>
  <si>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</si>
  <si>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</si>
  <si>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</si>
  <si>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</si>
  <si>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</si>
  <si>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</si>
  <si>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</si>
  <si>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</si>
  <si>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</si>
  <si>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</si>
  <si>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</si>
  <si>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</si>
  <si>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</si>
  <si>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</si>
  <si>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</si>
  <si>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</si>
  <si>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</si>
  <si>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</si>
  <si>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</si>
  <si>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</si>
  <si>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</si>
  <si>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</si>
  <si>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</si>
  <si>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</si>
  <si>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</si>
  <si>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</si>
  <si>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</si>
  <si>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</si>
  <si>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</si>
  <si>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</si>
  <si>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</si>
  <si>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</si>
  <si>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</si>
  <si>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</si>
  <si>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</si>
  <si>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</si>
  <si>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</si>
  <si>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</si>
  <si>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</si>
  <si>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</si>
  <si>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</si>
  <si>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</si>
  <si>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</si>
  <si>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</si>
  <si>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</si>
  <si>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</si>
  <si>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</si>
  <si>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</si>
  <si>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</si>
  <si>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</si>
  <si>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</si>
  <si>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</si>
  <si>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</si>
  <si>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</si>
  <si>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</si>
  <si>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</si>
  <si>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</si>
  <si>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</si>
  <si>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</si>
  <si>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</si>
  <si>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</si>
  <si>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</si>
  <si>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</si>
  <si>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</si>
  <si>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</si>
  <si>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</si>
  <si>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</si>
  <si>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</si>
  <si>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</si>
  <si>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</si>
  <si>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</si>
  <si>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</si>
  <si>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</si>
  <si>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</si>
  <si>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</si>
  <si>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</si>
  <si>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</si>
  <si>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</si>
  <si>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</si>
  <si>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</si>
  <si>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</si>
  <si>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</si>
  <si>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</si>
  <si>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</si>
  <si>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</si>
  <si>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</si>
  <si>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</si>
  <si>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</si>
  <si>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</si>
  <si>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</si>
  <si>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</si>
  <si>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</si>
  <si>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</si>
  <si>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</si>
  <si>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</si>
  <si>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</si>
  <si>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</si>
  <si>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</si>
  <si>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</si>
  <si>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</si>
  <si>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</si>
  <si>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</si>
  <si>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</si>
  <si>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</si>
  <si>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</si>
  <si>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</si>
  <si>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</si>
  <si>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</si>
  <si>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</si>
  <si>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</si>
  <si>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</si>
  <si>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</si>
  <si>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</si>
  <si>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</si>
  <si>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</si>
  <si>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</si>
  <si>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</si>
  <si>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</si>
  <si>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</si>
  <si>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</si>
  <si>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</si>
  <si>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</si>
  <si>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</si>
  <si>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</si>
  <si>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</si>
  <si>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</si>
  <si>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</si>
  <si>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</si>
  <si>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</si>
  <si>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</si>
  <si>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</si>
  <si>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</si>
  <si>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</si>
  <si>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</si>
  <si>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</si>
  <si>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</si>
  <si>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</si>
  <si>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</si>
  <si>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</si>
  <si>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</si>
  <si>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</si>
  <si>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</si>
  <si>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</si>
  <si>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</si>
  <si>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</si>
  <si>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</si>
  <si>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</si>
  <si>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</si>
  <si>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</si>
  <si>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</si>
  <si>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</si>
  <si>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</si>
  <si>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</si>
  <si>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</si>
  <si>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</si>
  <si>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</si>
  <si>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</si>
  <si>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</si>
  <si>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</si>
  <si>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</si>
  <si>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</si>
  <si>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</si>
  <si>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</si>
  <si>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</si>
  <si>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</si>
  <si>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</si>
  <si>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</si>
  <si>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</si>
  <si>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</si>
  <si>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</si>
  <si>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</si>
  <si>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</si>
  <si>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</si>
  <si>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</si>
  <si>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</si>
  <si>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</si>
  <si>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</si>
  <si>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</si>
  <si>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</si>
  <si>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</si>
  <si>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</si>
  <si>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</si>
  <si>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</si>
  <si>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</si>
  <si>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</si>
  <si>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</si>
  <si>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</si>
  <si>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</si>
  <si>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</si>
  <si>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</si>
  <si>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</si>
  <si>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</si>
  <si>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</si>
  <si>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</si>
  <si>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</si>
  <si>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</si>
  <si>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</si>
  <si>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</si>
  <si>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</si>
  <si>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</si>
  <si>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</si>
  <si>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</si>
  <si>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</si>
  <si>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</si>
  <si>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</si>
  <si>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</si>
  <si>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</si>
  <si>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</si>
  <si>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</si>
  <si>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</si>
  <si>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</si>
  <si>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</si>
  <si>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</si>
  <si>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</si>
  <si>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</si>
  <si>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</si>
  <si>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</si>
  <si>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</si>
  <si>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</si>
  <si>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</si>
  <si>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</si>
  <si>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</si>
  <si>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</si>
  <si>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</si>
  <si>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</si>
  <si>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</si>
  <si>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</si>
  <si>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</si>
  <si>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</si>
  <si>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</si>
  <si>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</si>
  <si>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</si>
  <si>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</si>
  <si>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</si>
  <si>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</si>
  <si>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</si>
  <si>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</si>
  <si>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</si>
  <si>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</si>
  <si>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</si>
  <si>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</si>
  <si>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</si>
  <si>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</si>
  <si>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</si>
  <si>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</si>
  <si>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</si>
  <si>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</si>
  <si>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</si>
  <si>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</si>
  <si>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</si>
  <si>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</si>
  <si>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</si>
  <si>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</si>
  <si>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</si>
  <si>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</si>
  <si>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</si>
  <si>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</si>
  <si>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</si>
  <si>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</si>
  <si>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</si>
  <si>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</si>
  <si>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</si>
  <si>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</si>
  <si>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</si>
  <si>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</si>
  <si>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</si>
  <si>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</si>
  <si>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</si>
  <si>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</si>
  <si>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</si>
  <si>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</si>
  <si>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</si>
  <si>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</si>
  <si>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</si>
  <si>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</si>
  <si>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</si>
  <si>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</si>
  <si>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</si>
  <si>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</si>
  <si>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</si>
  <si>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</si>
  <si>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</si>
  <si>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</si>
  <si>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</si>
  <si>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</si>
  <si>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</si>
  <si>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</si>
  <si>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</si>
  <si>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</si>
  <si>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</si>
  <si>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</si>
  <si>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</si>
  <si>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</si>
  <si>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</si>
  <si>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</si>
  <si>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</si>
  <si>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</si>
  <si>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</si>
  <si>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</si>
  <si>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</si>
  <si>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</si>
  <si>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</si>
  <si>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</si>
  <si>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</si>
  <si>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</si>
  <si>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</si>
  <si>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</si>
  <si>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</si>
  <si>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</si>
  <si>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</si>
  <si>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</si>
  <si>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</si>
  <si>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</si>
  <si>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</si>
  <si>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</si>
  <si>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</si>
  <si>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</si>
  <si>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</si>
  <si>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</si>
  <si>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</si>
  <si>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</si>
  <si>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</si>
  <si>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</si>
  <si>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</si>
  <si>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</si>
  <si>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</si>
  <si>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</si>
  <si>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</si>
  <si>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</si>
  <si>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</si>
  <si>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</si>
  <si>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</si>
  <si>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</si>
  <si>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</si>
  <si>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</si>
  <si>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</si>
  <si>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</si>
  <si>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</si>
  <si>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</si>
  <si>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</si>
  <si>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</si>
  <si>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</si>
  <si>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</si>
  <si>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</si>
  <si>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</si>
  <si>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</si>
  <si>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</si>
  <si>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</si>
  <si>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</si>
  <si>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</si>
  <si>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</si>
  <si>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</si>
  <si>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</si>
  <si>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</si>
  <si>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</si>
  <si>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</si>
  <si>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</si>
  <si>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</si>
  <si>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</si>
  <si>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</si>
  <si>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</si>
  <si>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</si>
  <si>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</si>
  <si>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</si>
  <si>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</si>
  <si>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</si>
  <si>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</si>
  <si>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</si>
  <si>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</si>
  <si>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</si>
  <si>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</si>
  <si>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</si>
  <si>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</si>
  <si>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</si>
  <si>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</si>
  <si>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</si>
  <si>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</si>
  <si>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</si>
  <si>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</si>
  <si>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</si>
  <si>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</si>
  <si>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</si>
  <si>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</si>
  <si>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</si>
  <si>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</si>
  <si>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</si>
  <si>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</si>
  <si>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</si>
  <si>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</si>
  <si>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</si>
  <si>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</si>
  <si>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</si>
  <si>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</si>
  <si>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</si>
  <si>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</si>
  <si>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</si>
  <si>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</si>
  <si>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</si>
  <si>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</si>
  <si>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</si>
  <si>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</si>
  <si>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</si>
  <si>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</si>
  <si>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</si>
  <si>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</si>
  <si>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</si>
  <si>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</si>
  <si>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</si>
  <si>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</si>
  <si>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</si>
  <si>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</si>
  <si>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</si>
  <si>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</si>
  <si>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</si>
  <si>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</si>
  <si>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</si>
  <si>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</si>
  <si>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</si>
  <si>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</si>
  <si>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</si>
  <si>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</si>
  <si>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</si>
  <si>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</si>
  <si>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</si>
  <si>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</si>
  <si>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</si>
  <si>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</si>
  <si>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</si>
  <si>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</si>
  <si>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</si>
  <si>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</si>
  <si>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</si>
  <si>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</si>
  <si>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</si>
  <si>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</si>
  <si>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</si>
  <si>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</si>
  <si>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</si>
  <si>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</si>
  <si>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</si>
  <si>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</si>
  <si>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</si>
  <si>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</si>
  <si>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</si>
  <si>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</si>
  <si>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</si>
  <si>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</si>
  <si>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</si>
  <si>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</si>
  <si>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</si>
  <si>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</si>
  <si>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</si>
  <si>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</si>
  <si>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</si>
  <si>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</si>
  <si>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</si>
  <si>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</si>
  <si>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</si>
  <si>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</si>
  <si>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</si>
  <si>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</si>
  <si>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</si>
  <si>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</si>
  <si>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</si>
  <si>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</si>
  <si>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</si>
  <si>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</si>
  <si>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</si>
  <si>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</si>
  <si>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</si>
  <si>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</si>
  <si>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</si>
  <si>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</si>
  <si>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</si>
  <si>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</si>
  <si>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</si>
  <si>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</si>
  <si>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</si>
  <si>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</si>
  <si>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</si>
  <si>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</si>
  <si>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</si>
  <si>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</si>
  <si>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</si>
  <si>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</si>
  <si>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</si>
  <si>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</si>
  <si>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</si>
  <si>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</si>
  <si>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</si>
  <si>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</si>
  <si>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</si>
  <si>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</si>
  <si>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</si>
  <si>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</si>
  <si>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</si>
  <si>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</si>
  <si>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</si>
  <si>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</si>
  <si>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</si>
  <si>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</si>
  <si>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</si>
  <si>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</si>
  <si>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</si>
  <si>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</si>
  <si>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</si>
  <si>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</si>
  <si>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</si>
  <si>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</si>
  <si>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</si>
  <si>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</si>
  <si>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</si>
  <si>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</si>
  <si>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</si>
  <si>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</si>
  <si>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</si>
  <si>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</si>
  <si>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</si>
  <si>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</si>
  <si>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</si>
  <si>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</si>
  <si>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</si>
  <si>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</si>
  <si>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</si>
  <si>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</si>
  <si>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</si>
  <si>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</si>
  <si>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</si>
  <si>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</si>
  <si>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</si>
  <si>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</si>
  <si>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</si>
  <si>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</si>
  <si>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</si>
  <si>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</si>
  <si>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</si>
  <si>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</si>
  <si>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</si>
  <si>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</si>
  <si>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</si>
  <si>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</si>
  <si>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</si>
  <si>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</si>
  <si>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</si>
  <si>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</si>
  <si>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</si>
  <si>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</si>
  <si>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</si>
  <si>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</si>
  <si>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</si>
  <si>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</si>
  <si>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</si>
  <si>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</si>
  <si>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</si>
  <si>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</si>
  <si>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</si>
  <si>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</si>
  <si>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</si>
  <si>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</si>
  <si>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</si>
  <si>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</si>
  <si>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</si>
  <si>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</si>
  <si>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</si>
  <si>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</si>
  <si>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</si>
  <si>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</si>
  <si>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</si>
  <si>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</si>
  <si>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</si>
  <si>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</si>
  <si>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</si>
  <si>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</si>
  <si>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</si>
  <si>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</si>
  <si>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</si>
  <si>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</si>
  <si>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</si>
  <si>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</si>
  <si>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</si>
  <si>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</si>
  <si>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</si>
  <si>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</si>
  <si>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</si>
  <si>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</si>
  <si>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</si>
  <si>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</si>
  <si>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</si>
  <si>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</si>
  <si>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</si>
  <si>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</si>
  <si>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</si>
  <si>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</si>
  <si>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</si>
  <si>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</si>
  <si>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</si>
  <si>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</si>
  <si>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</si>
  <si>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</si>
  <si>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</si>
  <si>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</si>
  <si>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</si>
  <si>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</si>
  <si>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</si>
  <si>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</si>
  <si>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</si>
  <si>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</si>
  <si>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</si>
  <si>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</si>
  <si>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</si>
  <si>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</si>
  <si>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</si>
  <si>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</si>
  <si>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</si>
  <si>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</si>
  <si>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</si>
  <si>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</si>
  <si>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</si>
  <si>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</si>
  <si>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</si>
  <si>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</si>
  <si>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</si>
  <si>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</si>
  <si>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</si>
  <si>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</si>
  <si>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</si>
  <si>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</si>
  <si>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</si>
  <si>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</si>
  <si>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</si>
  <si>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</si>
  <si>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</si>
  <si>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</si>
  <si>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</si>
  <si>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</si>
  <si>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</si>
  <si>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</si>
  <si>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</si>
  <si>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</si>
  <si>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</si>
  <si>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</si>
  <si>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</si>
  <si>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</si>
  <si>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</si>
  <si>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</si>
  <si>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</si>
  <si>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</si>
  <si>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</si>
  <si>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</si>
  <si>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</si>
  <si>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</si>
  <si>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</si>
  <si>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</si>
  <si>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</si>
  <si>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</si>
  <si>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</si>
  <si>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</si>
  <si>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</si>
  <si>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</si>
  <si>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</si>
  <si>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</si>
  <si>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</si>
  <si>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</si>
  <si>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</si>
  <si>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</si>
  <si>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</si>
  <si>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</si>
  <si>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</si>
  <si>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</si>
  <si>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</si>
  <si>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</si>
  <si>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</si>
  <si>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</si>
  <si>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</si>
  <si>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</si>
  <si>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</si>
  <si>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</si>
  <si>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</si>
  <si>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</si>
  <si>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</si>
  <si>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</si>
  <si>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</si>
  <si>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</si>
  <si>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</si>
  <si>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</si>
  <si>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</si>
  <si>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</si>
  <si>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</si>
  <si>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</si>
  <si>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</si>
  <si>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</si>
  <si>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</si>
  <si>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</si>
  <si>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</si>
  <si>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</si>
  <si>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</si>
  <si>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</si>
  <si>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</si>
  <si>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</si>
  <si>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</si>
  <si>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</si>
  <si>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</si>
  <si>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</si>
  <si>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</si>
  <si>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</si>
  <si>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</si>
  <si>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</si>
  <si>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</si>
  <si>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</si>
  <si>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</si>
  <si>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</si>
  <si>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</si>
  <si>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</si>
  <si>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</si>
  <si>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</si>
  <si>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</si>
  <si>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</si>
  <si>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</si>
  <si>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</si>
  <si>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</si>
  <si>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</si>
  <si>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</si>
  <si>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</si>
  <si>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</si>
  <si>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</si>
  <si>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</si>
  <si>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</si>
  <si>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</si>
  <si>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</si>
  <si>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</si>
  <si>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</si>
  <si>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</si>
  <si>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</si>
  <si>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</si>
  <si>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</si>
  <si>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</si>
  <si>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</si>
  <si>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</si>
  <si>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</si>
  <si>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</si>
  <si>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</si>
  <si>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</si>
  <si>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</si>
  <si>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</si>
  <si>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</si>
  <si>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</si>
  <si>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</si>
  <si>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</si>
  <si>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</si>
  <si>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</si>
  <si>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</si>
  <si>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</si>
  <si>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</si>
  <si>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</si>
  <si>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</si>
  <si>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</si>
  <si>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</si>
  <si>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</si>
  <si>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</si>
  <si>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</si>
  <si>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</si>
  <si>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</si>
  <si>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</si>
  <si>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</si>
  <si>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</si>
  <si>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</si>
  <si>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</si>
  <si>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</si>
  <si>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</si>
  <si>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</si>
  <si>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</si>
  <si>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</si>
  <si>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</si>
  <si>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</si>
  <si>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</si>
  <si>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</si>
  <si>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</si>
  <si>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</si>
  <si>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</si>
  <si>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</si>
  <si>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</si>
  <si>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</si>
  <si>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</si>
  <si>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</si>
  <si>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</si>
  <si>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</si>
  <si>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</si>
  <si>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</si>
  <si>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</si>
  <si>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</si>
  <si>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</si>
  <si>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</si>
  <si>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</si>
  <si>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</si>
  <si>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</si>
  <si>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</si>
  <si>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</si>
  <si>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</si>
  <si>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</si>
  <si>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</si>
  <si>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</si>
  <si>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</si>
  <si>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</si>
  <si>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</si>
  <si>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</si>
  <si>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</si>
  <si>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</si>
  <si>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</si>
  <si>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</si>
  <si>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</si>
  <si>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</si>
  <si>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</si>
  <si>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</si>
  <si>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</si>
  <si>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</si>
  <si>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</si>
  <si>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</si>
  <si>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</si>
  <si>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</si>
  <si>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</si>
  <si>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</si>
  <si>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</si>
  <si>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</si>
  <si>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</si>
  <si>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</si>
  <si>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</si>
  <si>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</si>
  <si>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</si>
  <si>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</si>
  <si>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</si>
  <si>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</si>
  <si>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</si>
  <si>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</si>
  <si>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</si>
  <si>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</si>
  <si>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</si>
  <si>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</si>
  <si>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</si>
  <si>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</si>
  <si>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</si>
  <si>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</si>
  <si>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</si>
  <si>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</si>
  <si>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</si>
  <si>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</si>
  <si>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</si>
  <si>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</si>
  <si>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</si>
  <si>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</si>
  <si>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</si>
  <si>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</si>
  <si>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</si>
  <si>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</si>
  <si>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</si>
  <si>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</si>
  <si>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</si>
  <si>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</si>
  <si>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</si>
  <si>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</si>
  <si>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</si>
  <si>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</si>
  <si>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</si>
  <si>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</si>
  <si>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</si>
  <si>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</si>
  <si>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</si>
  <si>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</si>
  <si>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</si>
  <si>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</si>
  <si>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</si>
  <si>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</si>
  <si>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</si>
  <si>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</si>
  <si>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</si>
  <si>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</si>
  <si>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</si>
  <si>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</si>
  <si>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</si>
  <si>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</si>
  <si>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</si>
  <si>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</si>
  <si>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</si>
  <si>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</si>
  <si>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</si>
  <si>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</si>
  <si>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</si>
  <si>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</si>
  <si>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</si>
  <si>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</si>
  <si>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</si>
  <si>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</si>
  <si>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</si>
  <si>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</si>
  <si>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</si>
  <si>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</si>
  <si>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</si>
  <si>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</si>
  <si>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</si>
  <si>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</si>
  <si>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</si>
  <si>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</si>
  <si>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</si>
  <si>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</si>
  <si>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</si>
  <si>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</si>
  <si>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</si>
  <si>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</si>
  <si>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</si>
  <si>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</si>
  <si>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</si>
  <si>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</si>
  <si>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</si>
  <si>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</si>
  <si>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</si>
  <si>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</si>
  <si>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</si>
  <si>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</si>
  <si>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</si>
  <si>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</si>
  <si>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</si>
  <si>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</si>
  <si>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</si>
  <si>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</si>
  <si>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</si>
  <si>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</si>
  <si>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</si>
  <si>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</si>
  <si>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</si>
  <si>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</si>
  <si>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</si>
  <si>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</si>
  <si>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</si>
  <si>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</si>
  <si>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</si>
  <si>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</si>
  <si>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</si>
  <si>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</si>
  <si>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</si>
  <si>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</si>
  <si>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</si>
  <si>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</si>
  <si>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</si>
  <si>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</si>
  <si>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</si>
  <si>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</si>
  <si>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</si>
  <si>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</si>
  <si>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</si>
  <si>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</si>
  <si>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</si>
  <si>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</si>
  <si>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</si>
  <si>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</si>
  <si>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</si>
  <si>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</si>
  <si>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</si>
  <si>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</si>
  <si>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</si>
  <si>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</si>
  <si>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</si>
  <si>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</si>
  <si>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</si>
  <si>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</si>
  <si>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</si>
  <si>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</si>
  <si>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</si>
  <si>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</si>
  <si>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</si>
  <si>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</si>
  <si>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</si>
  <si>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</si>
  <si>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</si>
  <si>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</si>
  <si>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</si>
  <si>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</si>
  <si>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</si>
  <si>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</si>
  <si>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</si>
  <si>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</si>
  <si>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</si>
  <si>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</si>
  <si>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</si>
  <si>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</si>
  <si>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</si>
  <si>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</si>
  <si>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</si>
  <si>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</si>
  <si>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</si>
  <si>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</si>
  <si>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</si>
  <si>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</si>
  <si>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</si>
  <si>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</si>
  <si>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</si>
  <si>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</si>
  <si>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</si>
  <si>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</si>
  <si>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</si>
  <si>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</si>
  <si>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</si>
  <si>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</si>
  <si>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</si>
  <si>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</si>
  <si>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</si>
  <si>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</si>
  <si>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</si>
  <si>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</si>
  <si>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</si>
  <si>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</si>
  <si>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</si>
  <si>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</si>
  <si>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</si>
  <si>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</si>
  <si>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</si>
  <si>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</si>
  <si>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</si>
  <si>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</si>
  <si>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</si>
  <si>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</si>
  <si>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</si>
  <si>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</si>
  <si>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</si>
  <si>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</si>
  <si>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</si>
  <si>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</si>
  <si>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</si>
  <si>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</si>
  <si>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</si>
  <si>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</si>
  <si>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</si>
  <si>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</si>
  <si>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</si>
  <si>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</si>
  <si>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</si>
  <si>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</si>
  <si>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</si>
  <si>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</si>
  <si>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</si>
  <si>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</si>
  <si>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</si>
  <si>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</si>
  <si>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</si>
  <si>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</si>
  <si>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</si>
  <si>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</si>
  <si>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</si>
  <si>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</si>
  <si>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</si>
  <si>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</si>
  <si>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</si>
  <si>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</si>
  <si>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</si>
  <si>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</si>
  <si>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</si>
  <si>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</si>
  <si>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</si>
  <si>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</si>
  <si>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</si>
  <si>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</si>
  <si>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</si>
  <si>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</si>
  <si>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</si>
  <si>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</si>
  <si>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</si>
  <si>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</si>
  <si>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</si>
  <si>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</si>
  <si>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</si>
  <si>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</si>
  <si>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</si>
  <si>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</si>
  <si>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</si>
  <si>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</si>
  <si>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</si>
  <si>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</si>
  <si>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</si>
  <si>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</si>
  <si>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</si>
  <si>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</si>
  <si>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</si>
  <si>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</si>
  <si>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</si>
  <si>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</si>
  <si>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</si>
  <si>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</si>
  <si>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</si>
  <si>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</si>
  <si>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</si>
  <si>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</si>
  <si>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</si>
  <si>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</si>
  <si>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</si>
  <si>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</si>
  <si>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</si>
  <si>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</si>
  <si>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</si>
  <si>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</si>
  <si>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</si>
  <si>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</si>
  <si>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</si>
  <si>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</si>
  <si>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</si>
  <si>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</si>
  <si>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</si>
  <si>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</si>
  <si>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</si>
  <si>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</si>
  <si>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</si>
  <si>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</si>
  <si>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</si>
  <si>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</si>
  <si>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</si>
  <si>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</si>
  <si>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</si>
  <si>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</si>
  <si>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</si>
  <si>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</si>
  <si>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</si>
  <si>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</si>
  <si>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</si>
  <si>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</si>
  <si>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</si>
  <si>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</si>
  <si>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</si>
  <si>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</si>
  <si>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</si>
  <si>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</si>
  <si>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</si>
  <si>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</si>
  <si>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</si>
  <si>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</si>
  <si>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</si>
  <si>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</si>
  <si>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</si>
  <si>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</si>
  <si>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</si>
  <si>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</si>
  <si>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</si>
  <si>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</si>
  <si>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</si>
  <si>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</si>
  <si>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</si>
  <si>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</si>
  <si>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</si>
  <si>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</si>
  <si>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</si>
  <si>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</si>
  <si>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</si>
  <si>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</si>
  <si>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</si>
  <si>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</si>
  <si>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</si>
  <si>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</si>
  <si>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</si>
  <si>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</si>
  <si>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</si>
  <si>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</si>
  <si>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</si>
  <si>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</si>
  <si>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</si>
  <si>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</si>
  <si>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</si>
  <si>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</si>
  <si>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</si>
  <si>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</si>
  <si>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</si>
  <si>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</si>
  <si>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</si>
  <si>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</si>
  <si>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</si>
  <si>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</si>
  <si>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</si>
  <si>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</si>
  <si>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</si>
  <si>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</si>
  <si>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</si>
  <si>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</si>
  <si>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</si>
  <si>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</si>
  <si>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</si>
  <si>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</si>
  <si>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</si>
  <si>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</si>
  <si>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</si>
  <si>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</si>
  <si>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</si>
  <si>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</si>
  <si>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</si>
  <si>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</si>
  <si>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</si>
  <si>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</si>
  <si>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</si>
  <si>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</si>
  <si>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</si>
  <si>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</si>
  <si>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</si>
  <si>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</si>
  <si>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</si>
  <si>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</si>
  <si>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</si>
  <si>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</si>
  <si>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</si>
  <si>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</si>
  <si>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</si>
  <si>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</si>
  <si>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</si>
  <si>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</si>
  <si>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</si>
  <si>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</si>
  <si>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</si>
  <si>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</si>
  <si>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</si>
  <si>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</si>
  <si>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</si>
  <si>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</si>
  <si>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</si>
  <si>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</si>
  <si>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</si>
  <si>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</si>
  <si>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</si>
  <si>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</si>
  <si>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</si>
  <si>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</si>
  <si>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</si>
  <si>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</si>
  <si>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</si>
  <si>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</si>
  <si>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</si>
  <si>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</si>
  <si>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</si>
  <si>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</si>
  <si>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</si>
  <si>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</si>
  <si>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</si>
  <si>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</si>
  <si>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</si>
  <si>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</si>
  <si>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</si>
  <si>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</si>
  <si>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</si>
  <si>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</si>
  <si>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</si>
  <si>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</si>
  <si>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</si>
  <si>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</si>
  <si>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</si>
  <si>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</si>
  <si>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</si>
  <si>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</si>
  <si>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</si>
  <si>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</si>
  <si>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</si>
  <si>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</si>
  <si>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</si>
  <si>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</si>
  <si>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</si>
  <si>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</si>
  <si>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</si>
  <si>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</si>
  <si>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</si>
  <si>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</si>
  <si>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</si>
  <si>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</si>
  <si>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</si>
  <si>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</si>
  <si>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</si>
  <si>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</si>
  <si>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</si>
  <si>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</si>
  <si>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</si>
  <si>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</si>
  <si>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</si>
  <si>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</si>
  <si>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</si>
  <si>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</si>
  <si>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</si>
  <si>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</si>
  <si>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</si>
  <si>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</si>
  <si>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</si>
  <si>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</si>
  <si>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</si>
  <si>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</si>
  <si>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</si>
  <si>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</si>
  <si>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</si>
  <si>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</si>
  <si>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</si>
  <si>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</si>
  <si>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</si>
  <si>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</si>
  <si>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</si>
  <si>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</si>
  <si>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</si>
  <si>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</si>
  <si>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</si>
  <si>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</si>
  <si>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</si>
  <si>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</si>
  <si>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</si>
  <si>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</si>
  <si>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</si>
  <si>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</si>
  <si>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</si>
  <si>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</si>
  <si>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</si>
  <si>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</si>
  <si>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</si>
  <si>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</si>
  <si>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</si>
  <si>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</si>
  <si>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</si>
  <si>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</si>
  <si>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</si>
  <si>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</si>
  <si>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</si>
  <si>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</si>
  <si>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</si>
  <si>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</si>
  <si>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</si>
  <si>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</si>
  <si>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</si>
  <si>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</si>
  <si>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</si>
  <si>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</si>
  <si>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</si>
  <si>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</si>
  <si>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</si>
  <si>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</si>
  <si>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</si>
  <si>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</si>
  <si>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</si>
  <si>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</si>
  <si>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</si>
  <si>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</si>
  <si>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</si>
  <si>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</si>
  <si>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</si>
  <si>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</si>
  <si>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</si>
  <si>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</si>
  <si>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</si>
  <si>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</si>
  <si>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</si>
  <si>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</si>
  <si>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</si>
  <si>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</si>
  <si>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</si>
  <si>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</si>
  <si>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</si>
  <si>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</si>
  <si>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</si>
  <si>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</si>
  <si>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</si>
  <si>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</si>
  <si>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</si>
  <si>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</si>
  <si>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</si>
  <si>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</si>
  <si>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</si>
  <si>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</si>
  <si>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</si>
  <si>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</si>
  <si>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</si>
  <si>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</si>
  <si>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</si>
  <si>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</si>
  <si>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</si>
  <si>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</si>
  <si>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</si>
  <si>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</si>
  <si>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</si>
  <si>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</si>
  <si>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</si>
  <si>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</si>
  <si>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</si>
  <si>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</si>
  <si>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</si>
  <si>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</si>
  <si>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</si>
  <si>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</si>
  <si>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</si>
  <si>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</si>
  <si>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</si>
  <si>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</si>
  <si>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</si>
  <si>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</si>
  <si>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</si>
  <si>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</si>
  <si>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</si>
  <si>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</si>
  <si>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</si>
  <si>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</si>
  <si>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</si>
  <si>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</si>
  <si>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</si>
  <si>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</si>
  <si>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</si>
  <si>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</si>
  <si>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</si>
  <si>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</si>
  <si>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</si>
  <si>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</si>
  <si>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</si>
  <si>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</si>
  <si>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</si>
  <si>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</si>
  <si>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</si>
  <si>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</si>
  <si>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</si>
  <si>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</si>
  <si>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</si>
  <si>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</si>
  <si>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</si>
  <si>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</si>
  <si>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</si>
  <si>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</si>
  <si>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</si>
  <si>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</si>
  <si>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</si>
  <si>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</si>
  <si>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</si>
  <si>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</si>
  <si>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</si>
  <si>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</si>
  <si>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</si>
  <si>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</si>
  <si>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</si>
  <si>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</si>
  <si>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</si>
  <si>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</si>
  <si>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</si>
  <si>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</si>
  <si>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</si>
  <si>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</si>
  <si>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</si>
  <si>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</si>
  <si>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</si>
  <si>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</si>
  <si>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</si>
  <si>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</si>
  <si>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</si>
  <si>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</si>
  <si>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</si>
  <si>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</si>
  <si>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</si>
  <si>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</si>
  <si>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</si>
  <si>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</si>
  <si>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</si>
  <si>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</si>
  <si>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</si>
  <si>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</si>
  <si>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</si>
  <si>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</si>
  <si>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</si>
  <si>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</si>
  <si>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</si>
  <si>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</si>
  <si>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</si>
  <si>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</si>
  <si>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</si>
  <si>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</si>
  <si>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</si>
  <si>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</si>
  <si>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</si>
  <si>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</si>
  <si>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</si>
  <si>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</si>
  <si>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</si>
  <si>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</si>
  <si>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</si>
  <si>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</si>
  <si>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</si>
  <si>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</si>
  <si>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</si>
  <si>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</si>
  <si>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</si>
  <si>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</si>
  <si>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</si>
  <si>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</si>
  <si>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</si>
  <si>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</si>
  <si>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</si>
  <si>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</si>
  <si>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</si>
  <si>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</si>
  <si>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</si>
  <si>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</si>
  <si>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</si>
  <si>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</si>
  <si>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</si>
  <si>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</si>
  <si>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</si>
  <si>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</si>
  <si>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</si>
  <si>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</si>
  <si>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</si>
  <si>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</si>
  <si>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</si>
  <si>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</si>
  <si>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</si>
  <si>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</si>
  <si>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</si>
  <si>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</si>
  <si>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</si>
  <si>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</si>
  <si>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</si>
  <si>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</si>
  <si>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</si>
  <si>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</si>
  <si>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</si>
  <si>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</si>
  <si>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</si>
  <si>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</si>
  <si>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</si>
  <si>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</si>
  <si>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</si>
  <si>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</si>
  <si>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</si>
  <si>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</si>
  <si>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</si>
  <si>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</si>
  <si>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</si>
  <si>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</si>
  <si>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</si>
  <si>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</si>
  <si>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</si>
  <si>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</si>
  <si>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</si>
  <si>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</si>
  <si>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</si>
  <si>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</si>
  <si>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</si>
  <si>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</si>
  <si>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</si>
  <si>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</si>
  <si>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</si>
  <si>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</si>
  <si>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</si>
  <si>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</si>
  <si>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</si>
  <si>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</si>
  <si>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</si>
  <si>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</si>
  <si>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</si>
  <si>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</si>
  <si>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</si>
  <si>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</si>
  <si>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</si>
  <si>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</si>
  <si>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</si>
  <si>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</si>
  <si>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</si>
  <si>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</si>
  <si>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</si>
  <si>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</si>
  <si>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</si>
  <si>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</si>
  <si>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</si>
  <si>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</si>
  <si>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</si>
  <si>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</si>
  <si>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</si>
  <si>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</si>
  <si>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</si>
  <si>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</si>
  <si>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</si>
  <si>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</si>
  <si>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</si>
  <si>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</si>
  <si>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</si>
  <si>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</si>
  <si>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</si>
  <si>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</si>
  <si>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</si>
  <si>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</si>
  <si>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</si>
  <si>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</si>
  <si>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</si>
  <si>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</si>
  <si>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</si>
  <si>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</si>
  <si>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</si>
  <si>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</si>
  <si>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</si>
  <si>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</si>
  <si>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</si>
  <si>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</si>
  <si>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</si>
  <si>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</si>
  <si>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</si>
  <si>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</si>
  <si>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</si>
  <si>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</si>
  <si>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</si>
  <si>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</si>
  <si>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</si>
  <si>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</si>
  <si>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</si>
  <si>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</si>
  <si>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</si>
  <si>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</si>
  <si>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</si>
  <si>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</si>
  <si>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</si>
  <si>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</si>
  <si>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</si>
  <si>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</si>
  <si>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</si>
  <si>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</si>
  <si>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</si>
  <si>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</si>
  <si>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</si>
  <si>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</si>
  <si>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</si>
  <si>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</si>
  <si>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</si>
  <si>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</si>
  <si>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</si>
  <si>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</si>
  <si>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</si>
  <si>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</si>
  <si>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</si>
  <si>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</si>
  <si>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</si>
  <si>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</si>
  <si>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</si>
  <si>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</si>
  <si>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</si>
  <si>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</si>
  <si>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</si>
  <si>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</si>
  <si>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</si>
  <si>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</si>
  <si>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</si>
  <si>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</si>
  <si>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</si>
  <si>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</si>
  <si>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</si>
  <si>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</si>
  <si>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</si>
  <si>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</si>
  <si>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</si>
  <si>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</si>
  <si>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</si>
  <si>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</si>
  <si>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</si>
  <si>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</si>
  <si>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</si>
  <si>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</si>
  <si>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</si>
  <si>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</si>
  <si>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</si>
  <si>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</si>
  <si>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</si>
  <si>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</si>
  <si>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</si>
  <si>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</si>
  <si>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</si>
  <si>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</si>
  <si>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</si>
  <si>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</si>
  <si>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</si>
  <si>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</si>
  <si>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</si>
  <si>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</si>
  <si>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</si>
  <si>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</si>
  <si>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</si>
  <si>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</si>
  <si>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</si>
  <si>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</si>
  <si>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</si>
  <si>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</si>
  <si>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</si>
  <si>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</si>
  <si>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</si>
  <si>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</si>
  <si>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</si>
  <si>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</si>
  <si>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</si>
  <si>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</si>
  <si>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</si>
  <si>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</si>
  <si>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</si>
  <si>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</si>
  <si>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</si>
  <si>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</si>
  <si>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</si>
  <si>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</si>
  <si>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</si>
  <si>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</si>
  <si>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</si>
  <si>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</si>
  <si>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</si>
  <si>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</si>
  <si>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</si>
  <si>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</si>
  <si>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</si>
  <si>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</si>
  <si>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</si>
  <si>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</si>
  <si>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</si>
  <si>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</si>
  <si>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</si>
  <si>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</si>
  <si>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</si>
  <si>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</si>
  <si>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</si>
  <si>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</si>
  <si>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</si>
  <si>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</si>
  <si>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</si>
  <si>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</si>
  <si>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</si>
  <si>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</si>
  <si>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</si>
  <si>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</si>
  <si>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</si>
  <si>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</si>
  <si>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</si>
  <si>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</si>
  <si>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</si>
  <si>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</si>
  <si>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</si>
  <si>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</si>
  <si>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</si>
  <si>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</si>
  <si>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</si>
  <si>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</si>
  <si>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</si>
  <si>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</si>
  <si>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</si>
  <si>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</si>
  <si>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</si>
  <si>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</si>
  <si>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</si>
  <si>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</si>
  <si>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</si>
  <si>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</si>
  <si>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</si>
  <si>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</si>
  <si>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</si>
  <si>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</si>
  <si>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</si>
  <si>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</si>
  <si>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</si>
  <si>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</si>
  <si>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</si>
  <si>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</si>
  <si>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</si>
  <si>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</si>
  <si>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</si>
  <si>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</si>
  <si>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</si>
  <si>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</si>
  <si>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</si>
  <si>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</si>
  <si>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</si>
  <si>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</si>
  <si>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</si>
  <si>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</si>
  <si>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</si>
  <si>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</si>
  <si>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</si>
  <si>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</si>
  <si>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</si>
  <si>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</si>
  <si>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</si>
  <si>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</si>
  <si>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</si>
  <si>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</si>
  <si>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</si>
  <si>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</si>
  <si>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</si>
  <si>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</si>
  <si>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</si>
  <si>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</si>
  <si>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</si>
  <si>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</si>
  <si>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</si>
  <si>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</si>
  <si>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</si>
  <si>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</si>
  <si>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</si>
  <si>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</si>
  <si>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</si>
  <si>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</si>
  <si>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</si>
  <si>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</si>
  <si>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</si>
  <si>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</si>
  <si>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</si>
  <si>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</si>
  <si>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</si>
  <si>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</si>
  <si>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</si>
  <si>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</si>
  <si>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</si>
  <si>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</si>
  <si>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</si>
  <si>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</si>
  <si>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</si>
  <si>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</si>
  <si>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</si>
  <si>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</si>
  <si>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</si>
  <si>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</si>
  <si>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</si>
  <si>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</si>
  <si>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</si>
  <si>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</si>
  <si>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</si>
  <si>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</si>
  <si>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</si>
  <si>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</si>
  <si>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</si>
  <si>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</si>
  <si>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</si>
  <si>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</si>
  <si>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</si>
  <si>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</si>
  <si>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</si>
  <si>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</si>
  <si>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</si>
  <si>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</si>
  <si>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</si>
  <si>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</si>
  <si>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</si>
  <si>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</si>
  <si>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</si>
  <si>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</si>
  <si>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</si>
  <si>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</si>
  <si>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</si>
  <si>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</si>
  <si>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</si>
  <si>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</si>
  <si>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</si>
  <si>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</si>
  <si>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</si>
  <si>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</si>
  <si>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</si>
  <si>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</si>
  <si>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</si>
  <si>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</si>
  <si>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</si>
  <si>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</si>
  <si>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</si>
  <si>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</si>
  <si>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</si>
  <si>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</si>
  <si>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</si>
  <si>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</si>
  <si>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</si>
  <si>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</si>
  <si>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</si>
  <si>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</si>
  <si>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</si>
  <si>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</si>
  <si>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</si>
  <si>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</si>
  <si>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</si>
  <si>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</si>
  <si>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</si>
  <si>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</si>
  <si>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</si>
  <si>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</si>
  <si>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</si>
  <si>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</si>
  <si>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</si>
  <si>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</si>
  <si>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</si>
  <si>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</si>
  <si>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</si>
  <si>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</si>
  <si>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</si>
  <si>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</si>
  <si>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</si>
  <si>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</si>
  <si>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</si>
  <si>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</si>
  <si>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</si>
  <si>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</si>
  <si>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</si>
  <si>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</si>
  <si>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</si>
  <si>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</si>
  <si>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</si>
  <si>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</si>
  <si>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</si>
  <si>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</si>
  <si>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</si>
  <si>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</si>
  <si>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</si>
  <si>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</si>
  <si>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</si>
  <si>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</si>
  <si>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</si>
  <si>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</si>
  <si>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</si>
  <si>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</si>
  <si>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</si>
  <si>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</si>
  <si>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</si>
  <si>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</si>
  <si>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</si>
  <si>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</si>
  <si>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</si>
  <si>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</si>
  <si>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</si>
  <si>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</si>
  <si>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</si>
  <si>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</si>
  <si>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</si>
  <si>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</si>
  <si>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</si>
  <si>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</si>
  <si>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</si>
  <si>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</si>
  <si>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</si>
  <si>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</si>
  <si>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</si>
  <si>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</si>
  <si>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</si>
  <si>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</si>
  <si>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</si>
  <si>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</si>
  <si>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</si>
  <si>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</si>
  <si>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</si>
  <si>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</si>
  <si>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</si>
  <si>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</si>
  <si>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</si>
  <si>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</si>
  <si>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</si>
  <si>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</si>
  <si>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</si>
  <si>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</si>
  <si>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</si>
  <si>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</si>
  <si>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</si>
  <si>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</si>
  <si>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</si>
  <si>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</si>
  <si>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</si>
  <si>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</si>
  <si>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</si>
  <si>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</si>
  <si>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</si>
  <si>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</si>
  <si>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</si>
  <si>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</si>
  <si>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</si>
  <si>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</si>
  <si>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</si>
  <si>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</si>
  <si>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</si>
  <si>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</si>
  <si>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</si>
  <si>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</si>
  <si>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</si>
  <si>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</si>
  <si>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</si>
  <si>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</si>
  <si>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</si>
  <si>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</si>
  <si>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</si>
  <si>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</si>
  <si>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</si>
  <si>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</si>
  <si>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</si>
  <si>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</si>
  <si>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</si>
  <si>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</si>
  <si>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</si>
  <si>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</si>
  <si>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</si>
  <si>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</si>
  <si>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</si>
  <si>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</si>
  <si>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</si>
  <si>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</si>
  <si>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</si>
  <si>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</si>
  <si>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</si>
  <si>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</si>
  <si>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</si>
  <si>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</si>
  <si>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</si>
  <si>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</si>
  <si>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</si>
  <si>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</si>
  <si>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</si>
  <si>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</si>
  <si>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</si>
  <si>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</si>
  <si>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</si>
  <si>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</si>
  <si>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</si>
  <si>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</si>
  <si>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</si>
  <si>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</si>
  <si>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</si>
  <si>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</si>
  <si>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</si>
  <si>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</si>
  <si>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</si>
  <si>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</si>
  <si>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</si>
  <si>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</si>
  <si>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</si>
  <si>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</si>
  <si>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</si>
  <si>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</si>
  <si>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</si>
  <si>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</si>
  <si>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</si>
  <si>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</si>
  <si>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</si>
  <si>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</si>
  <si>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</si>
  <si>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</si>
  <si>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</si>
  <si>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</si>
  <si>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</si>
  <si>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</si>
  <si>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</si>
  <si>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</si>
  <si>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</si>
  <si>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</si>
  <si>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</si>
  <si>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</si>
  <si>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</si>
  <si>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</si>
  <si>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</si>
  <si>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</si>
  <si>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</si>
  <si>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</si>
  <si>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</si>
  <si>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</si>
  <si>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</si>
  <si>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</si>
  <si>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</si>
  <si>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</si>
  <si>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</si>
  <si>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</si>
  <si>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</si>
  <si>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</si>
  <si>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</si>
  <si>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</si>
  <si>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</si>
  <si>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</si>
  <si>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</si>
  <si>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</si>
  <si>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</si>
  <si>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</si>
  <si>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</si>
  <si>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</si>
  <si>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</si>
  <si>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</si>
  <si>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</si>
  <si>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</si>
  <si>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</si>
  <si>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</si>
  <si>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</si>
  <si>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</si>
  <si>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</si>
  <si>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</si>
  <si>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</si>
  <si>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</si>
  <si>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</si>
  <si>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</si>
  <si>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</si>
  <si>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</si>
  <si>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</si>
  <si>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</si>
  <si>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</si>
  <si>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</si>
  <si>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</si>
  <si>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</si>
  <si>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</si>
  <si>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</si>
  <si>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</si>
  <si>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</si>
  <si>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</si>
  <si>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</si>
  <si>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</si>
  <si>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</si>
  <si>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</si>
  <si>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</si>
  <si>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</si>
  <si>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</si>
  <si>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</si>
  <si>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</si>
  <si>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</si>
  <si>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</si>
  <si>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</si>
  <si>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</si>
  <si>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</si>
  <si>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</si>
  <si>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</si>
  <si>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</si>
  <si>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</si>
  <si>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</si>
  <si>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</si>
  <si>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</si>
  <si>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</si>
  <si>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</si>
  <si>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</si>
  <si>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</si>
  <si>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</si>
  <si>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</si>
  <si>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</si>
  <si>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</si>
  <si>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</si>
  <si>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</si>
  <si>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</si>
  <si>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</si>
  <si>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</si>
  <si>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</si>
  <si>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</si>
  <si>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</si>
  <si>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</si>
  <si>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</si>
  <si>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</si>
  <si>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</si>
  <si>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</si>
  <si>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</si>
  <si>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</si>
  <si>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</si>
  <si>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</si>
  <si>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</si>
  <si>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</si>
  <si>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</si>
  <si>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</si>
  <si>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</si>
  <si>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</si>
  <si>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</si>
  <si>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</si>
  <si>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</si>
  <si>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</si>
  <si>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</si>
  <si>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</si>
  <si>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</si>
  <si>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</si>
  <si>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</si>
  <si>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</si>
  <si>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</si>
  <si>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</si>
  <si>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</si>
  <si>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</si>
  <si>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</si>
  <si>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</si>
  <si>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</si>
  <si>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</si>
  <si>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</si>
  <si>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</si>
  <si>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</si>
  <si>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</si>
  <si>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</si>
  <si>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</si>
  <si>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</si>
  <si>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</si>
  <si>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</si>
  <si>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</si>
  <si>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</si>
  <si>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</si>
  <si>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</si>
  <si>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</si>
  <si>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</si>
  <si>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</si>
  <si>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</si>
  <si>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</si>
  <si>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</si>
  <si>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</si>
  <si>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</si>
  <si>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</si>
  <si>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</si>
  <si>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</si>
  <si>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</si>
  <si>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</si>
  <si>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</si>
  <si>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</si>
  <si>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</si>
  <si>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</si>
  <si>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</si>
  <si>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</si>
  <si>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</si>
  <si>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</si>
  <si>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</si>
  <si>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</si>
  <si>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</si>
  <si>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</si>
  <si>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</si>
  <si>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</si>
  <si>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</si>
  <si>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</si>
  <si>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</si>
  <si>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</si>
  <si>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</si>
  <si>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</si>
  <si>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</si>
  <si>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</si>
  <si>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</si>
  <si>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</si>
  <si>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</si>
  <si>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</si>
  <si>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</si>
  <si>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</si>
  <si>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</si>
  <si>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</si>
  <si>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</si>
  <si>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</si>
  <si>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</si>
  <si>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</si>
  <si>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</si>
  <si>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</si>
  <si>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</si>
  <si>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</si>
  <si>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</si>
  <si>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</si>
  <si>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</si>
  <si>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</si>
  <si>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</si>
  <si>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</si>
  <si>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</si>
  <si>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</si>
  <si>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</si>
  <si>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</si>
  <si>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</si>
  <si>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</si>
  <si>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</si>
  <si>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</si>
  <si>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</si>
  <si>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</si>
  <si>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</si>
  <si>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</si>
  <si>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</si>
  <si>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</si>
  <si>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</si>
  <si>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</si>
  <si>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</si>
  <si>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</si>
  <si>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</si>
  <si>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</si>
  <si>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</si>
  <si>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</si>
  <si>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</si>
  <si>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</si>
  <si>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</si>
  <si>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</si>
  <si>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</si>
  <si>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</si>
  <si>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</si>
  <si>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</si>
  <si>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</si>
  <si>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</si>
  <si>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</si>
  <si>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</si>
  <si>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</si>
  <si>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</si>
  <si>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</si>
  <si>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</si>
  <si>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</si>
  <si>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</si>
  <si>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</si>
  <si>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</si>
  <si>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</si>
  <si>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</si>
  <si>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</si>
  <si>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</si>
  <si>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</si>
  <si>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</si>
  <si>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</si>
  <si>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</si>
  <si>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</si>
  <si>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</si>
  <si>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</si>
  <si>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</si>
  <si>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</si>
  <si>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</si>
  <si>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</si>
  <si>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</si>
  <si>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</si>
  <si>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</si>
  <si>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</si>
  <si>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</si>
  <si>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</si>
  <si>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</si>
  <si>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</si>
  <si>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</si>
  <si>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</si>
  <si>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</si>
  <si>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</si>
  <si>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</si>
  <si>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</si>
  <si>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</si>
  <si>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</si>
  <si>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</si>
  <si>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</si>
  <si>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</si>
  <si>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</si>
  <si>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</si>
  <si>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</si>
  <si>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</si>
  <si>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</si>
  <si>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</si>
  <si>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</si>
  <si>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</si>
  <si>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</si>
  <si>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</si>
  <si>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</si>
  <si>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</si>
  <si>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</si>
  <si>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</si>
  <si>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</si>
  <si>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</si>
  <si>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</si>
  <si>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</si>
  <si>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</si>
  <si>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</si>
  <si>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</si>
  <si>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</si>
  <si>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</si>
  <si>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</si>
  <si>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</si>
  <si>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</si>
  <si>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</si>
  <si>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</si>
  <si>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</si>
  <si>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</si>
  <si>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</si>
  <si>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</si>
  <si>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</si>
  <si>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</si>
  <si>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</si>
  <si>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</si>
  <si>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</si>
  <si>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</si>
  <si>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</si>
  <si>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</si>
  <si>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</si>
  <si>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</si>
  <si>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</si>
  <si>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</si>
  <si>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</si>
  <si>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</si>
  <si>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</si>
  <si>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</si>
  <si>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</si>
  <si>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</si>
  <si>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</si>
  <si>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</si>
  <si>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</si>
  <si>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</si>
  <si>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</si>
  <si>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</si>
  <si>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</si>
  <si>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</si>
  <si>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</si>
  <si>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</si>
  <si>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</si>
  <si>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</si>
  <si>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</si>
  <si>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</si>
  <si>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</si>
  <si>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</si>
  <si>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</si>
  <si>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</si>
  <si>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</si>
  <si>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</si>
  <si>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</si>
  <si>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</si>
  <si>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</si>
  <si>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</si>
  <si>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</si>
  <si>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</si>
  <si>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</si>
  <si>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</si>
  <si>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</si>
  <si>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</si>
  <si>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</si>
  <si>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</si>
  <si>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</si>
  <si>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</si>
  <si>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</si>
  <si>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</si>
  <si>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</si>
  <si>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</si>
  <si>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</si>
  <si>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</si>
  <si>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</si>
  <si>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</si>
  <si>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</si>
  <si>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</si>
  <si>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</si>
  <si>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</si>
  <si>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</si>
  <si>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</si>
  <si>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</si>
  <si>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</si>
  <si>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</si>
  <si>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</si>
  <si>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</si>
  <si>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</si>
  <si>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</si>
  <si>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</si>
  <si>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</si>
  <si>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</si>
  <si>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</si>
  <si>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</si>
  <si>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</si>
  <si>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</si>
  <si>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</si>
  <si>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</si>
  <si>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</si>
  <si>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</si>
  <si>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</si>
  <si>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</si>
  <si>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</si>
  <si>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</si>
  <si>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</si>
  <si>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</si>
  <si>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</si>
  <si>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</si>
  <si>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</si>
  <si>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</si>
  <si>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</si>
  <si>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</si>
  <si>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</si>
  <si>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</si>
  <si>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</si>
  <si>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</si>
  <si>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</si>
  <si>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</si>
  <si>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</si>
  <si>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</si>
  <si>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</si>
  <si>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</si>
  <si>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</si>
  <si>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</si>
  <si>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</si>
  <si>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</si>
  <si>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</si>
  <si>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</si>
  <si>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</si>
  <si>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</si>
  <si>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</si>
  <si>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</si>
  <si>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</si>
  <si>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</si>
  <si>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</si>
  <si>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</si>
  <si>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</si>
  <si>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</si>
  <si>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</si>
  <si>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</si>
  <si>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</si>
  <si>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</si>
  <si>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</si>
  <si>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</si>
  <si>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</si>
  <si>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</si>
  <si>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</si>
  <si>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</si>
  <si>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</si>
  <si>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</si>
  <si>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</si>
  <si>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</si>
  <si>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</si>
  <si>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</si>
  <si>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</si>
  <si>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</si>
  <si>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</si>
  <si>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</si>
  <si>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</si>
  <si>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</si>
  <si>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</si>
  <si>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</si>
  <si>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</si>
  <si>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</si>
  <si>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</si>
  <si>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</si>
  <si>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</si>
  <si>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</si>
  <si>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</si>
  <si>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</si>
  <si>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</si>
  <si>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</si>
  <si>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</si>
  <si>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</si>
  <si>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</si>
  <si>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</si>
  <si>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</si>
  <si>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</si>
  <si>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</si>
  <si>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</si>
  <si>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</si>
  <si>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</si>
  <si>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</si>
  <si>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</si>
  <si>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</si>
  <si>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</si>
  <si>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</si>
  <si>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</si>
  <si>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</si>
  <si>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</si>
  <si>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</si>
  <si>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</si>
  <si>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</si>
  <si>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</si>
  <si>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</si>
  <si>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</si>
  <si>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</si>
  <si>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</si>
  <si>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</si>
  <si>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</si>
  <si>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</si>
  <si>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</si>
  <si>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</si>
  <si>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</si>
  <si>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</si>
  <si>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</si>
  <si>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</si>
  <si>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</si>
  <si>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</si>
  <si>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</si>
  <si>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</si>
  <si>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</si>
  <si>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</si>
  <si>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</si>
  <si>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</si>
  <si>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</si>
  <si>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</si>
  <si>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</si>
  <si>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</si>
  <si>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</si>
  <si>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</si>
  <si>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</si>
  <si>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</si>
  <si>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</si>
  <si>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</si>
  <si>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</si>
  <si>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</si>
  <si>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</si>
  <si>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</si>
  <si>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</si>
  <si>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</si>
  <si>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</si>
  <si>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</si>
  <si>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</si>
  <si>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</si>
  <si>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</si>
  <si>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</si>
  <si>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</si>
  <si>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</si>
  <si>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</si>
  <si>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</si>
  <si>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</si>
  <si>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</si>
  <si>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</si>
  <si>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</si>
  <si>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</si>
  <si>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</si>
  <si>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</si>
  <si>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</si>
  <si>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</si>
  <si>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</si>
  <si>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</si>
  <si>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</si>
  <si>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</si>
  <si>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</si>
  <si>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</si>
  <si>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</si>
  <si>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</si>
  <si>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</si>
  <si>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</si>
  <si>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</si>
  <si>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</si>
  <si>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</si>
  <si>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</si>
  <si>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</si>
  <si>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</si>
  <si>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</si>
  <si>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</si>
  <si>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</si>
  <si>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</si>
  <si>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</si>
  <si>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</si>
  <si>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</si>
  <si>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</si>
  <si>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</si>
  <si>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</si>
  <si>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</si>
  <si>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</si>
  <si>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</si>
  <si>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</si>
  <si>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</si>
  <si>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</si>
  <si>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</si>
  <si>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</si>
  <si>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</si>
  <si>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</si>
  <si>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</si>
  <si>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</si>
  <si>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</si>
  <si>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</si>
  <si>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</si>
  <si>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</si>
  <si>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</si>
  <si>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</si>
  <si>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</si>
  <si>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</si>
  <si>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</si>
  <si>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</si>
  <si>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</si>
  <si>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</si>
  <si>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</si>
  <si>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</si>
  <si>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</si>
  <si>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</si>
  <si>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</si>
  <si>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</si>
  <si>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</si>
  <si>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</si>
  <si>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</si>
  <si>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</si>
  <si>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</si>
  <si>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</si>
  <si>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</si>
  <si>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</si>
  <si>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</si>
  <si>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</si>
  <si>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</si>
  <si>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</si>
  <si>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</si>
  <si>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</si>
  <si>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</si>
  <si>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</si>
  <si>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</si>
  <si>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</si>
  <si>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</si>
  <si>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</si>
  <si>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</si>
  <si>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</si>
  <si>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</si>
  <si>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</si>
  <si>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</si>
  <si>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</si>
  <si>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</si>
  <si>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</si>
  <si>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</si>
  <si>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</si>
  <si>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</si>
  <si>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</si>
  <si>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</si>
  <si>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</si>
  <si>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</si>
  <si>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</si>
  <si>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</si>
  <si>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</si>
  <si>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</si>
  <si>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</si>
  <si>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</si>
  <si>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</si>
  <si>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</si>
  <si>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</si>
  <si>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</si>
  <si>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</si>
  <si>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</si>
  <si>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</si>
  <si>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</si>
  <si>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</si>
  <si>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</si>
  <si>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</si>
  <si>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</si>
  <si>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</si>
  <si>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</si>
  <si>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</si>
  <si>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</si>
  <si>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</si>
  <si>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</si>
  <si>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</si>
  <si>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</si>
  <si>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</si>
  <si>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</si>
  <si>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</si>
  <si>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</si>
  <si>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</si>
  <si>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</si>
  <si>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</si>
  <si>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</si>
  <si>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</si>
  <si>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</si>
  <si>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</si>
  <si>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</si>
  <si>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</si>
  <si>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</si>
  <si>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</si>
  <si>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</si>
  <si>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</si>
  <si>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</si>
  <si>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</si>
  <si>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</si>
  <si>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</si>
  <si>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</si>
  <si>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</si>
  <si>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</si>
  <si>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</si>
  <si>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</si>
  <si>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</si>
  <si>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</si>
  <si>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</si>
  <si>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</si>
  <si>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</si>
  <si>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</si>
  <si>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</si>
  <si>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</si>
  <si>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</si>
  <si>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</si>
  <si>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</si>
  <si>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</si>
  <si>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</si>
  <si>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</si>
  <si>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</si>
  <si>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</si>
  <si>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</si>
  <si>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</si>
  <si>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</si>
  <si>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</si>
  <si>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</si>
  <si>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</si>
  <si>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</si>
  <si>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</si>
  <si>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</si>
  <si>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</si>
  <si>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</si>
  <si>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</si>
  <si>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</si>
  <si>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</si>
  <si>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</si>
  <si>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</si>
  <si>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</si>
  <si>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</si>
  <si>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</si>
  <si>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</si>
  <si>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</si>
  <si>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</si>
  <si>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</si>
  <si>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</si>
  <si>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</si>
  <si>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</si>
  <si>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</si>
  <si>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</si>
  <si>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</si>
  <si>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</si>
  <si>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</si>
  <si>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</si>
  <si>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</si>
  <si>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</si>
  <si>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</si>
  <si>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</si>
  <si>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</si>
  <si>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</si>
  <si>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</si>
  <si>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</si>
  <si>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</si>
  <si>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</si>
  <si>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</si>
  <si>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</si>
  <si>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</si>
  <si>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</si>
  <si>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</si>
  <si>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</si>
  <si>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</si>
  <si>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</si>
  <si>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</si>
  <si>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</si>
  <si>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</si>
  <si>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</si>
  <si>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</si>
  <si>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</si>
  <si>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</si>
  <si>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</si>
  <si>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</si>
  <si>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</si>
  <si>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</si>
  <si>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</si>
  <si>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</si>
  <si>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</si>
  <si>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</si>
  <si>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</si>
  <si>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</si>
  <si>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</si>
  <si>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</si>
  <si>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</si>
  <si>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</si>
  <si>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</si>
  <si>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</si>
  <si>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</si>
  <si>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</si>
  <si>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</si>
  <si>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</si>
  <si>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</si>
  <si>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</si>
  <si>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</si>
  <si>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</si>
  <si>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</si>
  <si>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</si>
  <si>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</si>
  <si>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</si>
  <si>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</si>
  <si>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</si>
  <si>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</si>
  <si>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</si>
  <si>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</si>
  <si>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</si>
  <si>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</si>
  <si>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</si>
  <si>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</si>
  <si>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</si>
  <si>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</si>
  <si>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</si>
  <si>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</si>
  <si>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</si>
  <si>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</si>
  <si>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</si>
  <si>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</si>
  <si>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</si>
  <si>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</si>
  <si>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</si>
  <si>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</si>
  <si>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</si>
  <si>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</si>
  <si>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</si>
  <si>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</si>
  <si>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</si>
  <si>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</si>
  <si>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</si>
  <si>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</si>
  <si>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</si>
  <si>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</si>
  <si>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</si>
  <si>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</si>
  <si>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</si>
  <si>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</si>
  <si>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</si>
  <si>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</si>
  <si>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</si>
  <si>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</si>
  <si>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</si>
  <si>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</si>
  <si>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</si>
  <si>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</si>
  <si>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</si>
  <si>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</si>
  <si>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</si>
  <si>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</si>
  <si>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</si>
  <si>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</si>
  <si>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</si>
  <si>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</si>
  <si>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</si>
  <si>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</si>
  <si>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</si>
  <si>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</si>
  <si>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</si>
  <si>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</si>
  <si>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</si>
  <si>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</si>
  <si>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</si>
  <si>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</si>
  <si>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</si>
  <si>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</si>
  <si>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</si>
  <si>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</si>
  <si>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</si>
  <si>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</si>
  <si>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</si>
  <si>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</si>
  <si>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</si>
  <si>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</si>
  <si>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</si>
  <si>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</si>
  <si>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</si>
  <si>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</si>
  <si>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</si>
  <si>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</si>
  <si>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</si>
  <si>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</si>
  <si>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</si>
  <si>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</si>
  <si>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</si>
  <si>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</si>
  <si>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</si>
  <si>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</si>
  <si>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</si>
  <si>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</si>
  <si>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</si>
  <si>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</si>
  <si>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</si>
  <si>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</si>
  <si>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</si>
  <si>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</si>
  <si>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</si>
  <si>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</si>
  <si>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</si>
  <si>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</si>
  <si>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</si>
  <si>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</si>
  <si>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</si>
  <si>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</si>
  <si>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</si>
  <si>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</si>
  <si>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</si>
  <si>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</si>
  <si>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</si>
  <si>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</si>
  <si>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</si>
  <si>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</si>
  <si>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</si>
  <si>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</si>
  <si>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</si>
  <si>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</si>
  <si>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</si>
  <si>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</si>
  <si>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</si>
  <si>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</si>
  <si>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</si>
  <si>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</si>
  <si>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</si>
  <si>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</si>
  <si>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</si>
  <si>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</si>
  <si>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</si>
  <si>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</si>
  <si>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</si>
  <si>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</si>
  <si>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</si>
  <si>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</si>
  <si>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</si>
  <si>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</si>
  <si>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</si>
  <si>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</si>
  <si>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</si>
  <si>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</si>
  <si>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</si>
  <si>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</si>
  <si>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</si>
  <si>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</si>
  <si>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</si>
  <si>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</si>
  <si>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</si>
  <si>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</si>
  <si>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</si>
  <si>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</si>
  <si>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</si>
  <si>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</si>
  <si>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</si>
  <si>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</si>
  <si>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</si>
  <si>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</si>
  <si>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</si>
  <si>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</si>
  <si>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</si>
  <si>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</si>
  <si>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</si>
  <si>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</si>
  <si>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</si>
  <si>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</si>
  <si>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</si>
  <si>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</si>
  <si>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</si>
  <si>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</si>
  <si>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</si>
  <si>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</si>
  <si>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</si>
  <si>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</si>
  <si>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</si>
  <si>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</si>
  <si>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</si>
  <si>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</si>
  <si>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</si>
  <si>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</si>
  <si>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</si>
  <si>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</si>
  <si>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</si>
  <si>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</si>
  <si>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</si>
  <si>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</si>
  <si>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</si>
  <si>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</si>
  <si>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</si>
  <si>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</si>
  <si>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</si>
  <si>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</si>
  <si>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</si>
  <si>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</si>
  <si>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</si>
  <si>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</si>
  <si>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</si>
  <si>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</si>
  <si>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</si>
  <si>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</si>
  <si>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</si>
  <si>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</si>
  <si>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</si>
  <si>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</si>
  <si>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</si>
  <si>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</si>
  <si>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</si>
  <si>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</si>
  <si>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</si>
  <si>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</si>
  <si>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</si>
  <si>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</si>
  <si>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</si>
  <si>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</si>
  <si>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</si>
  <si>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</si>
  <si>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</si>
  <si>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</si>
  <si>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</si>
  <si>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</si>
  <si>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</si>
  <si>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</si>
  <si>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</si>
  <si>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</si>
  <si>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</si>
  <si>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</si>
  <si>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</si>
  <si>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</si>
  <si>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</si>
  <si>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</si>
  <si>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</si>
  <si>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</si>
  <si>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</si>
  <si>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</si>
  <si>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</si>
  <si>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</si>
  <si>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</si>
  <si>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</si>
  <si>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</si>
  <si>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</si>
  <si>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</si>
  <si>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</si>
  <si>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</si>
  <si>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</si>
  <si>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</si>
  <si>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</si>
  <si>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</si>
  <si>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</si>
  <si>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</si>
  <si>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</si>
  <si>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</si>
  <si>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</si>
  <si>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</si>
  <si>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</si>
  <si>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</si>
  <si>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</si>
  <si>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</si>
  <si>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</si>
  <si>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</si>
  <si>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</si>
  <si>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</si>
  <si>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</si>
  <si>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</si>
  <si>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</si>
  <si>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</si>
  <si>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</si>
  <si>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</si>
  <si>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</si>
  <si>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</si>
  <si>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</si>
  <si>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</si>
  <si>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</si>
  <si>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</si>
  <si>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</si>
  <si>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</si>
  <si>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</si>
  <si>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</si>
  <si>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</si>
  <si>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</si>
  <si>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</si>
  <si>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</si>
  <si>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</si>
  <si>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</si>
  <si>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</si>
  <si>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</si>
  <si>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</si>
  <si>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</si>
  <si>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</si>
  <si>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</si>
  <si>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</si>
  <si>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</si>
  <si>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</si>
  <si>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</si>
  <si>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</si>
  <si>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</si>
  <si>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</si>
  <si>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</si>
  <si>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</si>
  <si>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</si>
  <si>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</si>
  <si>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</si>
  <si>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</si>
  <si>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</si>
  <si>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</si>
  <si>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</si>
  <si>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</si>
  <si>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</si>
  <si>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</si>
  <si>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</si>
  <si>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</si>
  <si>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</si>
  <si>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</si>
  <si>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</si>
  <si>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</si>
  <si>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</si>
  <si>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</si>
  <si>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</si>
  <si>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</si>
  <si>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</si>
  <si>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</si>
  <si>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</si>
  <si>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</si>
  <si>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</si>
  <si>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</si>
  <si>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</si>
  <si>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</si>
  <si>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</si>
  <si>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</si>
  <si>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</si>
  <si>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</si>
  <si>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</si>
  <si>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</si>
  <si>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</si>
  <si>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</si>
  <si>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</si>
  <si>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</si>
  <si>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</si>
  <si>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</si>
  <si>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</si>
  <si>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</si>
  <si>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</si>
  <si>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</si>
  <si>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</si>
  <si>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</si>
  <si>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</si>
  <si>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</si>
  <si>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</si>
  <si>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</si>
  <si>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</si>
  <si>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</si>
  <si>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</si>
  <si>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</si>
  <si>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</si>
  <si>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</si>
  <si>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</si>
  <si>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</si>
  <si>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</si>
  <si>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</si>
  <si>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</si>
  <si>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</si>
  <si>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</si>
  <si>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</si>
  <si>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</si>
  <si>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</si>
  <si>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</si>
  <si>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</si>
  <si>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</si>
  <si>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</si>
  <si>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</si>
  <si>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</si>
  <si>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</si>
  <si>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</si>
  <si>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</si>
  <si>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</si>
  <si>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</si>
  <si>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</si>
  <si>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</si>
  <si>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</si>
  <si>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</si>
  <si>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</si>
  <si>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</si>
  <si>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</si>
  <si>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</si>
  <si>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</si>
  <si>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</si>
  <si>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</si>
  <si>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</si>
  <si>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</si>
  <si>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</si>
  <si>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</si>
  <si>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</si>
  <si>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</si>
  <si>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</si>
  <si>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</si>
  <si>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</si>
  <si>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</si>
  <si>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</si>
  <si>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</si>
  <si>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</si>
  <si>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</si>
  <si>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</si>
  <si>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</si>
  <si>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</si>
  <si>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</si>
  <si>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</si>
  <si>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</si>
  <si>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</si>
  <si>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</si>
  <si>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</si>
  <si>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</si>
  <si>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</si>
  <si>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</si>
  <si>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</si>
  <si>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</si>
  <si>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</si>
  <si>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</si>
  <si>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</si>
  <si>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</si>
  <si>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</si>
  <si>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</si>
  <si>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</si>
  <si>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</si>
  <si>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</si>
  <si>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</si>
  <si>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</si>
  <si>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</si>
  <si>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</si>
  <si>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</si>
  <si>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</si>
  <si>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</si>
  <si>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</si>
  <si>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</si>
  <si>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</si>
  <si>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</si>
  <si>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</si>
  <si>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</si>
  <si>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</si>
  <si>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</si>
  <si>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</si>
  <si>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</si>
  <si>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</si>
  <si>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</si>
  <si>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</si>
  <si>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</si>
  <si>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</si>
  <si>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</si>
  <si>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</si>
  <si>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</si>
  <si>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</si>
  <si>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</si>
  <si>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</si>
  <si>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</si>
  <si>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</si>
  <si>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</si>
  <si>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</si>
  <si>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</si>
  <si>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</si>
  <si>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</si>
  <si>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</si>
  <si>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</si>
  <si>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</si>
  <si>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</si>
  <si>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</si>
  <si>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</si>
  <si>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</si>
  <si>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</si>
  <si>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</si>
  <si>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</si>
  <si>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</si>
  <si>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</si>
  <si>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</si>
  <si>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</si>
  <si>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</si>
  <si>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</si>
  <si>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</si>
  <si>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</si>
  <si>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</si>
  <si>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</si>
  <si>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</si>
  <si>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</si>
  <si>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</si>
  <si>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</si>
  <si>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</si>
  <si>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</si>
  <si>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</si>
  <si>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</si>
  <si>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</si>
  <si>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</si>
  <si>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</si>
  <si>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</si>
  <si>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</si>
  <si>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</si>
  <si>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</si>
  <si>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</si>
  <si>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</si>
  <si>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</si>
  <si>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</si>
  <si>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</si>
  <si>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</si>
  <si>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</si>
  <si>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</si>
  <si>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</si>
  <si>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</si>
  <si>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</si>
  <si>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</si>
  <si>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</si>
  <si>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</si>
  <si>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</si>
  <si>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</si>
  <si>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</si>
  <si>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</si>
  <si>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</si>
  <si>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</si>
  <si>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</si>
  <si>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</si>
  <si>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</si>
  <si>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</si>
  <si>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</si>
  <si>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</si>
  <si>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</si>
  <si>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</si>
  <si>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</si>
  <si>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</si>
  <si>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</si>
  <si>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</si>
  <si>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</si>
  <si>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</si>
  <si>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</si>
  <si>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</si>
  <si>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</si>
  <si>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</si>
  <si>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</si>
  <si>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</si>
  <si>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</si>
  <si>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</si>
  <si>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</si>
  <si>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</si>
  <si>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</si>
  <si>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</si>
  <si>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</si>
  <si>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</si>
  <si>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</si>
  <si>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</si>
  <si>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</si>
  <si>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</si>
  <si>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</si>
  <si>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</si>
  <si>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</si>
  <si>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</si>
  <si>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</si>
  <si>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</si>
  <si>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</si>
  <si>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</si>
  <si>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</si>
  <si>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</si>
  <si>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</si>
  <si>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</si>
  <si>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</si>
  <si>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</si>
  <si>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</si>
  <si>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</si>
  <si>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</si>
  <si>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</si>
  <si>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</si>
  <si>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</si>
  <si>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</si>
  <si>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</si>
  <si>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</si>
  <si>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</si>
  <si>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</si>
  <si>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</si>
  <si>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</si>
  <si>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</si>
  <si>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</si>
  <si>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</si>
  <si>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</si>
  <si>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</si>
  <si>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</si>
  <si>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</si>
  <si>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</si>
  <si>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</si>
  <si>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</si>
  <si>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</si>
  <si>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</si>
  <si>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</si>
  <si>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</si>
  <si>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</si>
  <si>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</si>
  <si>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</si>
  <si>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</si>
  <si>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</si>
  <si>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</si>
  <si>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</si>
  <si>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</si>
  <si>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</si>
  <si>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</si>
  <si>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</si>
  <si>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</si>
  <si>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</si>
  <si>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</si>
  <si>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</si>
  <si>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</si>
  <si>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</si>
  <si>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</si>
  <si>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</si>
  <si>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</si>
  <si>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</si>
  <si>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</si>
  <si>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</si>
  <si>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</si>
  <si>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</si>
  <si>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</si>
  <si>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</si>
  <si>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</si>
  <si>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</si>
  <si>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</si>
  <si>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</si>
  <si>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</si>
  <si>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</si>
  <si>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</si>
  <si>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</si>
  <si>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</si>
  <si>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</si>
  <si>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</si>
  <si>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</si>
  <si>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</si>
  <si>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</si>
  <si>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</si>
  <si>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</si>
  <si>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</si>
  <si>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</si>
  <si>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</si>
  <si>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</si>
  <si>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</si>
  <si>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</si>
  <si>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</si>
  <si>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</si>
  <si>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</si>
  <si>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</si>
  <si>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</si>
  <si>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</si>
  <si>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</si>
  <si>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</si>
  <si>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</si>
  <si>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</si>
  <si>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</si>
  <si>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</si>
  <si>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</si>
  <si>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</si>
  <si>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</si>
  <si>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</si>
  <si>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</si>
  <si>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</si>
  <si>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</si>
  <si>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</si>
  <si>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</si>
  <si>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</si>
  <si>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</si>
  <si>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</si>
  <si>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</si>
  <si>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</si>
  <si>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</si>
  <si>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</si>
  <si>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</si>
  <si>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</si>
  <si>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</si>
  <si>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</si>
  <si>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</si>
  <si>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</si>
  <si>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</si>
  <si>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</si>
  <si>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</si>
  <si>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</si>
  <si>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</si>
  <si>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</si>
  <si>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</si>
  <si>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</si>
  <si>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</si>
  <si>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</si>
  <si>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</si>
  <si>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</si>
  <si>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</si>
  <si>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</si>
  <si>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</si>
  <si>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</si>
  <si>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</si>
  <si>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</si>
  <si>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</si>
  <si>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</si>
  <si>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</si>
  <si>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</si>
  <si>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</si>
  <si>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</si>
  <si>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</si>
  <si>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</si>
  <si>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</si>
  <si>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</si>
  <si>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</si>
  <si>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</si>
  <si>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</si>
  <si>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</si>
  <si>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</si>
  <si>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</si>
  <si>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</si>
  <si>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</si>
  <si>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</si>
  <si>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</si>
  <si>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</si>
  <si>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</si>
  <si>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</si>
  <si>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</si>
  <si>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</si>
  <si>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</si>
  <si>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</si>
  <si>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</si>
  <si>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</si>
  <si>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</si>
  <si>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</si>
  <si>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</si>
  <si>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</si>
  <si>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</si>
  <si>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</si>
  <si>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</si>
  <si>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</si>
  <si>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</si>
  <si>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</si>
  <si>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</si>
  <si>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</si>
  <si>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</si>
  <si>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</si>
  <si>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</si>
  <si>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</si>
  <si>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</si>
  <si>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</si>
  <si>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</si>
  <si>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</si>
  <si>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</si>
  <si>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</si>
  <si>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</si>
  <si>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</si>
  <si>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</si>
  <si>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</si>
  <si>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</si>
  <si>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</si>
  <si>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</si>
  <si>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</si>
  <si>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</si>
  <si>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</si>
  <si>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</si>
  <si>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</si>
  <si>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</si>
  <si>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</si>
  <si>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</si>
  <si>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</si>
  <si>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</si>
  <si>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</si>
  <si>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</si>
  <si>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</si>
  <si>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</si>
  <si>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</si>
  <si>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</si>
  <si>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</si>
  <si>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</si>
  <si>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</si>
  <si>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</si>
  <si>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</si>
  <si>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</si>
  <si>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</si>
  <si>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</si>
  <si>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</si>
  <si>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</si>
  <si>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</si>
  <si>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</si>
  <si>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</si>
  <si>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</si>
  <si>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</si>
  <si>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</si>
  <si>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</si>
  <si>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</si>
  <si>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</si>
  <si>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</si>
  <si>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</si>
  <si>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</si>
  <si>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</si>
  <si>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</si>
  <si>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</si>
  <si>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</si>
  <si>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</si>
  <si>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</si>
  <si>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</si>
  <si>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</si>
  <si>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</si>
  <si>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</si>
  <si>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</si>
  <si>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</si>
  <si>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</si>
  <si>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</si>
  <si>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</si>
  <si>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</si>
  <si>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</si>
  <si>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</si>
  <si>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</si>
  <si>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</si>
  <si>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</si>
  <si>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</si>
  <si>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</si>
  <si>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</si>
  <si>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</si>
  <si>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</si>
  <si>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</si>
  <si>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</si>
  <si>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</si>
  <si>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</si>
  <si>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</si>
  <si>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</si>
  <si>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</si>
  <si>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</si>
  <si>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</si>
  <si>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</si>
  <si>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</si>
  <si>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</si>
  <si>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</si>
  <si>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</si>
  <si>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</si>
  <si>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</si>
  <si>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</si>
  <si>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</si>
  <si>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</si>
  <si>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</si>
  <si>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</si>
  <si>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</si>
  <si>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</si>
  <si>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</si>
  <si>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</si>
  <si>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</si>
  <si>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</si>
  <si>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</si>
  <si>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</si>
  <si>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</si>
  <si>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</si>
  <si>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</si>
  <si>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</si>
  <si>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</si>
  <si>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</si>
  <si>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</si>
  <si>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</si>
  <si>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</si>
  <si>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</si>
  <si>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</si>
  <si>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</si>
  <si>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</si>
  <si>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</si>
  <si>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</si>
  <si>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</si>
  <si>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</si>
  <si>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</si>
  <si>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</si>
  <si>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</si>
  <si>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</si>
  <si>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</si>
  <si>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</si>
  <si>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</si>
  <si>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</si>
  <si>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</si>
  <si>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</si>
  <si>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</si>
  <si>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</si>
  <si>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</si>
  <si>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</si>
  <si>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</si>
  <si>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</si>
  <si>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</si>
  <si>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</si>
  <si>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</si>
  <si>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</si>
  <si>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</si>
  <si>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</si>
  <si>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</si>
  <si>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</si>
  <si>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</si>
  <si>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</si>
  <si>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</si>
  <si>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</si>
  <si>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</si>
  <si>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</si>
  <si>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</si>
  <si>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</si>
  <si>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</si>
  <si>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</si>
  <si>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</si>
  <si>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</si>
  <si>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</si>
  <si>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</si>
  <si>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</si>
  <si>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</si>
  <si>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</si>
  <si>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</si>
  <si>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</si>
  <si>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</si>
  <si>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</si>
  <si>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</si>
  <si>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</si>
  <si>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</si>
  <si>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</si>
  <si>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</si>
  <si>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</si>
  <si>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</si>
  <si>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</si>
  <si>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</si>
  <si>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</si>
  <si>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</si>
  <si>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</si>
  <si>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</si>
  <si>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</si>
  <si>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</si>
  <si>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</si>
  <si>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</si>
  <si>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</si>
  <si>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</si>
  <si>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</si>
  <si>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</si>
  <si>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</si>
  <si>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</si>
  <si>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</si>
  <si>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</si>
  <si>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</si>
  <si>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</si>
  <si>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</si>
  <si>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</si>
  <si>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</si>
  <si>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</si>
  <si>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</si>
  <si>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</si>
  <si>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</si>
  <si>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</si>
  <si>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</si>
  <si>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</si>
  <si>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</si>
  <si>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</si>
  <si>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</si>
  <si>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</si>
  <si>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</si>
  <si>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</si>
  <si>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</si>
  <si>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</si>
  <si>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</si>
  <si>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</si>
  <si>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</si>
  <si>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</si>
  <si>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</si>
  <si>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</si>
  <si>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</si>
  <si>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</si>
  <si>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</si>
  <si>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</si>
  <si>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</si>
  <si>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</si>
  <si>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</si>
  <si>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</si>
  <si>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</si>
  <si>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</si>
  <si>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</si>
  <si>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</si>
  <si>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</si>
  <si>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</si>
  <si>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</si>
  <si>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</si>
  <si>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</si>
  <si>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</si>
  <si>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</si>
  <si>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</si>
  <si>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</si>
  <si>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</si>
  <si>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</si>
  <si>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</si>
  <si>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</si>
  <si>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</si>
  <si>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</si>
  <si>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</si>
  <si>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</si>
  <si>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</si>
  <si>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</si>
  <si>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</si>
  <si>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</si>
  <si>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</si>
  <si>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</si>
  <si>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</si>
  <si>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</si>
  <si>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</si>
  <si>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</si>
  <si>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</si>
  <si>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</si>
  <si>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</si>
  <si>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</si>
  <si>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</si>
  <si>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</si>
  <si>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</si>
  <si>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</si>
  <si>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</si>
  <si>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</si>
  <si>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</si>
  <si>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</si>
  <si>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</si>
  <si>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</si>
  <si>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</si>
  <si>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</si>
  <si>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</si>
  <si>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</si>
  <si>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</si>
  <si>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</si>
  <si>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</si>
  <si>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</si>
  <si>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</si>
  <si>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</si>
  <si>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</si>
  <si>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</si>
  <si>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</si>
  <si>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</si>
  <si>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</si>
  <si>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</si>
  <si>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</si>
  <si>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</si>
  <si>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</si>
  <si>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</si>
  <si>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</si>
  <si>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</si>
  <si>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</si>
  <si>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</si>
  <si>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</si>
  <si>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</si>
  <si>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</si>
  <si>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</si>
  <si>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</si>
  <si>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</si>
  <si>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</si>
  <si>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</si>
  <si>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</si>
  <si>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</si>
  <si>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</si>
  <si>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</si>
  <si>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</si>
  <si>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</si>
  <si>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</si>
  <si>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</si>
  <si>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</si>
  <si>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</si>
  <si>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</si>
  <si>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</si>
  <si>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</si>
  <si>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</si>
  <si>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</si>
  <si>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</si>
  <si>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</si>
  <si>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</si>
  <si>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</si>
  <si>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</si>
  <si>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</si>
  <si>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</si>
  <si>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</si>
  <si>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</si>
  <si>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</si>
  <si>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</si>
  <si>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</si>
  <si>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</si>
  <si>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</si>
  <si>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</si>
  <si>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</si>
  <si>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</si>
  <si>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</si>
  <si>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</si>
  <si>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</si>
  <si>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</si>
  <si>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</si>
  <si>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</si>
  <si>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</si>
  <si>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</si>
  <si>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</si>
  <si>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</si>
  <si>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</si>
  <si>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</si>
  <si>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</si>
  <si>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</si>
  <si>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</si>
  <si>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</si>
  <si>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</si>
  <si>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</si>
  <si>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</si>
  <si>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</si>
  <si>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</si>
  <si>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</si>
  <si>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</si>
  <si>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</si>
  <si>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</si>
  <si>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</si>
  <si>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</si>
  <si>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</si>
  <si>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</si>
  <si>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</si>
  <si>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</si>
  <si>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</si>
  <si>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</si>
  <si>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</si>
  <si>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</si>
  <si>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</si>
  <si>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</si>
  <si>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</si>
  <si>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</si>
  <si>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</si>
  <si>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</si>
  <si>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</si>
  <si>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</si>
  <si>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</si>
  <si>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</si>
  <si>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</si>
  <si>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</si>
  <si>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</si>
  <si>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</si>
  <si>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</si>
  <si>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</si>
  <si>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</si>
  <si>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</si>
  <si>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</si>
  <si>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</si>
  <si>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</si>
  <si>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</si>
  <si>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</si>
  <si>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</si>
  <si>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</si>
  <si>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</si>
  <si>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</si>
  <si>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</si>
  <si>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</si>
  <si>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</si>
  <si>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</si>
  <si>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</si>
  <si>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</si>
  <si>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</si>
  <si>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</si>
  <si>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</si>
  <si>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</si>
  <si>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</si>
  <si>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</si>
  <si>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</si>
  <si>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</si>
  <si>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</si>
  <si>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</si>
  <si>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</si>
  <si>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</si>
  <si>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</si>
  <si>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</si>
  <si>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</si>
  <si>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</si>
  <si>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</si>
  <si>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</si>
  <si>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</si>
  <si>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</si>
  <si>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</si>
  <si>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</si>
  <si>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</si>
  <si>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</si>
  <si>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</si>
  <si>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</si>
  <si>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</si>
  <si>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</si>
  <si>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</si>
  <si>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</si>
  <si>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</si>
  <si>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</si>
  <si>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</si>
  <si>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</si>
  <si>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</si>
  <si>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</si>
  <si>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</si>
  <si>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</si>
  <si>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</si>
  <si>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</si>
  <si>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</si>
  <si>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</si>
  <si>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</si>
  <si>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</si>
  <si>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</si>
  <si>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</si>
  <si>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</si>
  <si>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</si>
  <si>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</si>
  <si>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</si>
  <si>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</si>
  <si>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</si>
  <si>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</si>
  <si>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</si>
  <si>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</si>
  <si>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</si>
  <si>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</si>
  <si>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</si>
  <si>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</si>
  <si>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</si>
  <si>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</si>
  <si>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</si>
  <si>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</si>
  <si>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</si>
  <si>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</si>
  <si>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</si>
  <si>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</si>
  <si>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</si>
  <si>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</si>
  <si>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</si>
  <si>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</si>
  <si>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</si>
  <si>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</si>
  <si>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</si>
  <si>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</si>
  <si>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</si>
  <si>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</si>
  <si>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</si>
  <si>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</si>
  <si>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</si>
  <si>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</si>
  <si>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</si>
  <si>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</si>
  <si>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</si>
  <si>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</si>
  <si>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</si>
  <si>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</si>
  <si>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</si>
  <si>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</si>
  <si>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</si>
  <si>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</si>
  <si>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</si>
  <si>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</si>
  <si>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</si>
  <si>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</si>
  <si>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</si>
  <si>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</si>
  <si>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</si>
  <si>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</si>
  <si>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</si>
  <si>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</si>
  <si>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</si>
  <si>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</si>
  <si>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</si>
  <si>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</si>
  <si>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</si>
  <si>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</si>
  <si>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</si>
  <si>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</si>
  <si>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</si>
  <si>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</si>
  <si>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</si>
  <si>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</si>
  <si>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</si>
  <si>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</si>
  <si>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</si>
  <si>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</si>
  <si>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</si>
  <si>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</si>
  <si>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</si>
  <si>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</si>
  <si>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</si>
  <si>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</si>
  <si>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</si>
  <si>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</si>
  <si>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</si>
  <si>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</si>
  <si>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</si>
  <si>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</si>
  <si>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</si>
  <si>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</si>
  <si>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</si>
  <si>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</si>
  <si>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</si>
  <si>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</si>
  <si>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</si>
  <si>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</si>
  <si>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</si>
  <si>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</si>
  <si>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</si>
  <si>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</si>
  <si>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</si>
  <si>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</si>
  <si>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</si>
  <si>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</si>
  <si>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</si>
  <si>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</si>
  <si>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</si>
  <si>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</si>
  <si>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</si>
  <si>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</si>
  <si>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</si>
  <si>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</si>
  <si>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</si>
  <si>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</si>
  <si>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</si>
  <si>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</si>
  <si>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</si>
  <si>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</si>
  <si>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</si>
  <si>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</si>
  <si>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</si>
  <si>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</si>
  <si>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</si>
  <si>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</si>
  <si>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</si>
  <si>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</si>
  <si>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</si>
  <si>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</si>
  <si>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</si>
  <si>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</si>
  <si>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</si>
  <si>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</si>
  <si>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</si>
  <si>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</si>
  <si>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</si>
  <si>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</si>
  <si>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</si>
  <si>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</si>
  <si>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</si>
  <si>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</si>
  <si>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</si>
  <si>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</si>
  <si>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</si>
  <si>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</si>
  <si>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</si>
  <si>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</si>
  <si>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</si>
  <si>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</si>
  <si>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</si>
  <si>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</si>
  <si>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</si>
  <si>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</si>
  <si>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</si>
  <si>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</si>
  <si>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</si>
  <si>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</si>
  <si>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</si>
  <si>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</si>
  <si>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</si>
  <si>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</si>
  <si>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</si>
  <si>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</si>
  <si>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</si>
  <si>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</si>
  <si>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</si>
  <si>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</si>
  <si>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</si>
  <si>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</si>
  <si>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</si>
  <si>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</si>
  <si>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</si>
  <si>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</si>
  <si>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</si>
  <si>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</si>
  <si>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</si>
  <si>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</si>
  <si>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</si>
  <si>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</si>
  <si>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</si>
  <si>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</si>
  <si>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</si>
  <si>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</si>
  <si>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</si>
  <si>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</si>
  <si>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</si>
  <si>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</si>
  <si>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</si>
  <si>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</si>
  <si>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</si>
  <si>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</si>
  <si>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</si>
  <si>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</si>
  <si>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</si>
  <si>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</si>
  <si>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</si>
  <si>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</si>
  <si>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</si>
  <si>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</si>
  <si>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</si>
  <si>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</si>
  <si>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</si>
  <si>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</si>
  <si>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</si>
  <si>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</si>
  <si>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</si>
  <si>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</si>
  <si>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</si>
  <si>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</si>
  <si>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</si>
  <si>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</si>
  <si>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</si>
  <si>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</si>
  <si>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</si>
  <si>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</si>
  <si>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</si>
  <si>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</si>
  <si>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</si>
  <si>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</si>
  <si>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</si>
  <si>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</si>
  <si>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</si>
  <si>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</si>
  <si>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</si>
  <si>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</si>
  <si>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</si>
  <si>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</si>
  <si>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</si>
  <si>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</si>
  <si>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</si>
  <si>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</si>
  <si>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</si>
  <si>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</si>
  <si>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</si>
  <si>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</si>
  <si>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</si>
  <si>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</si>
  <si>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</si>
  <si>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</si>
  <si>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</si>
  <si>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</si>
  <si>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</si>
  <si>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</si>
  <si>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</si>
  <si>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</si>
  <si>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</si>
  <si>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</si>
  <si>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</si>
  <si>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</si>
  <si>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</si>
  <si>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</si>
  <si>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</si>
  <si>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</si>
  <si>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</si>
  <si>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</si>
  <si>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</si>
  <si>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</si>
  <si>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</si>
  <si>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</si>
  <si>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</si>
  <si>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</si>
  <si>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</si>
  <si>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</si>
  <si>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</si>
  <si>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</si>
  <si>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</si>
  <si>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</si>
  <si>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</si>
  <si>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</si>
  <si>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</si>
  <si>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</si>
  <si>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</si>
  <si>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</si>
  <si>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</si>
  <si>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</si>
  <si>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</si>
  <si>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</si>
  <si>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</si>
  <si>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</si>
  <si>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</si>
  <si>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</si>
  <si>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</si>
  <si>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</si>
  <si>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</si>
  <si>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</si>
  <si>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</si>
  <si>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</si>
  <si>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</si>
  <si>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</si>
  <si>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</si>
  <si>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</si>
  <si>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</si>
  <si>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</si>
  <si>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</si>
  <si>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</si>
  <si>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</si>
  <si>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</si>
  <si>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</si>
  <si>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</si>
  <si>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</si>
  <si>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</si>
  <si>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</si>
  <si>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</si>
  <si>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</si>
  <si>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</si>
  <si>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</si>
  <si>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</si>
  <si>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</si>
  <si>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</si>
  <si>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</si>
  <si>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</si>
  <si>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</si>
  <si>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</si>
  <si>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</si>
  <si>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</si>
  <si>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</si>
  <si>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</si>
  <si>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</si>
  <si>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</si>
  <si>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</si>
  <si>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</si>
  <si>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</si>
  <si>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</si>
  <si>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</si>
  <si>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</si>
  <si>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</si>
  <si>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</si>
  <si>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</si>
  <si>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</si>
  <si>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</si>
  <si>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</si>
  <si>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</si>
  <si>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</si>
  <si>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</si>
  <si>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</si>
  <si>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</si>
  <si>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</si>
  <si>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</si>
  <si>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</si>
  <si>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</si>
  <si>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</si>
  <si>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</si>
  <si>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</si>
  <si>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</si>
  <si>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</si>
  <si>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</si>
  <si>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</si>
  <si>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</si>
  <si>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</si>
  <si>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</si>
  <si>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</si>
  <si>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</si>
  <si>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</si>
  <si>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</si>
  <si>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</si>
  <si>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</si>
  <si>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</si>
  <si>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</si>
  <si>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</si>
  <si>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</si>
  <si>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</si>
  <si>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</si>
  <si>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</si>
  <si>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</si>
  <si>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</si>
  <si>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</si>
  <si>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</si>
  <si>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</si>
  <si>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</si>
  <si>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</si>
  <si>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</si>
  <si>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</si>
  <si>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</si>
  <si>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</si>
  <si>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</si>
  <si>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</si>
  <si>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</si>
  <si>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</si>
  <si>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</si>
  <si>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</si>
  <si>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</si>
  <si>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</si>
  <si>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</si>
  <si>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</si>
  <si>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</si>
  <si>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</si>
  <si>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</si>
  <si>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</si>
  <si>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</si>
  <si>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</si>
  <si>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</si>
  <si>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</si>
  <si>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</si>
  <si>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</si>
  <si>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</si>
  <si>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</si>
  <si>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</si>
  <si>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</si>
  <si>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</si>
  <si>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</si>
  <si>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</si>
  <si>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</si>
  <si>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</si>
  <si>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</si>
  <si>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</si>
  <si>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</si>
  <si>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</si>
  <si>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</si>
  <si>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</si>
  <si>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</si>
  <si>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</si>
  <si>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</si>
  <si>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</si>
  <si>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</si>
  <si>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</si>
  <si>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</si>
  <si>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</si>
  <si>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</si>
  <si>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</si>
  <si>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</si>
  <si>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</si>
  <si>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</si>
  <si>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</si>
  <si>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</si>
  <si>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</si>
  <si>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</si>
  <si>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</si>
  <si>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</si>
  <si>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</si>
  <si>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</si>
  <si>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</si>
  <si>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</si>
  <si>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</si>
  <si>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</si>
  <si>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</si>
  <si>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</si>
  <si>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</si>
  <si>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</si>
  <si>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</si>
  <si>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</si>
  <si>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</si>
  <si>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</si>
  <si>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</si>
  <si>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</si>
  <si>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</si>
  <si>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</si>
  <si>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</si>
  <si>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</si>
  <si>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</si>
  <si>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</si>
  <si>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</si>
  <si>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</si>
  <si>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</si>
  <si>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</si>
  <si>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</si>
  <si>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</si>
  <si>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</si>
  <si>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</si>
  <si>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</si>
  <si>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</si>
  <si>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</si>
  <si>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</si>
  <si>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</si>
  <si>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</si>
  <si>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</si>
  <si>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</si>
  <si>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</si>
  <si>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</si>
  <si>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</si>
  <si>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</si>
  <si>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</si>
  <si>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</si>
  <si>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</si>
  <si>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</si>
  <si>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</si>
  <si>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</si>
  <si>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</si>
  <si>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</si>
  <si>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</si>
  <si>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</si>
  <si>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</si>
  <si>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</si>
  <si>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</si>
  <si>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</si>
  <si>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</si>
  <si>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</si>
  <si>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</si>
  <si>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</si>
  <si>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</si>
  <si>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</si>
  <si>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</si>
  <si>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</si>
  <si>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</si>
  <si>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</si>
  <si>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</si>
  <si>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</si>
  <si>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</si>
  <si>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</si>
  <si>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</si>
  <si>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</si>
  <si>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</si>
  <si>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</si>
  <si>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</si>
  <si>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</si>
  <si>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</si>
  <si>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</si>
  <si>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</si>
  <si>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</si>
  <si>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</si>
  <si>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</si>
  <si>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</si>
  <si>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</si>
  <si>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</si>
  <si>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</si>
  <si>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</si>
  <si>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</si>
  <si>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</si>
  <si>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</si>
  <si>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</si>
  <si>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</si>
  <si>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</si>
  <si>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</si>
  <si>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</si>
  <si>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</si>
  <si>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</si>
  <si>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</si>
  <si>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</si>
  <si>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</si>
  <si>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</si>
  <si>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</si>
  <si>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</si>
  <si>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</si>
  <si>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</si>
  <si>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</si>
  <si>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</si>
  <si>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</si>
  <si>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</si>
  <si>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</si>
  <si>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</si>
  <si>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</si>
  <si>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</si>
  <si>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</si>
  <si>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</si>
  <si>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</si>
  <si>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</si>
  <si>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</si>
  <si>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</si>
  <si>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</si>
  <si>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</si>
  <si>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</si>
  <si>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</si>
  <si>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</si>
  <si>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</si>
  <si>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</si>
  <si>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</si>
  <si>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</si>
  <si>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</si>
  <si>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</si>
  <si>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</si>
  <si>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</si>
  <si>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</si>
  <si>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</si>
  <si>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</si>
  <si>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</si>
  <si>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</si>
  <si>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</si>
  <si>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</si>
  <si>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</si>
  <si>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</si>
  <si>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</si>
  <si>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</si>
  <si>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</si>
  <si>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</si>
  <si>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</si>
  <si>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</si>
  <si>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</si>
  <si>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</si>
  <si>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</si>
  <si>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</si>
  <si>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</si>
  <si>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</si>
  <si>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</si>
  <si>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</si>
  <si>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</si>
  <si>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</si>
  <si>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</si>
  <si>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</si>
  <si>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</si>
  <si>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</si>
  <si>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</si>
  <si>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</si>
  <si>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</si>
  <si>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</si>
  <si>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</si>
  <si>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</si>
  <si>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</si>
  <si>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</si>
  <si>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</si>
  <si>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</si>
  <si>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</si>
  <si>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</si>
  <si>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</si>
  <si>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</si>
  <si>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</si>
  <si>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</si>
  <si>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</si>
  <si>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</si>
  <si>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</si>
  <si>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</si>
  <si>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</si>
  <si>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</si>
  <si>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</si>
  <si>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</si>
  <si>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</si>
  <si>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</si>
  <si>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</si>
  <si>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</si>
  <si>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</si>
  <si>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</si>
  <si>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</si>
  <si>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</si>
  <si>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</si>
  <si>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</si>
  <si>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</si>
  <si>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</si>
  <si>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</si>
  <si>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</si>
  <si>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</si>
  <si>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</si>
  <si>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</si>
  <si>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</si>
  <si>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</si>
  <si>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</si>
  <si>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</si>
  <si>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</si>
  <si>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</si>
  <si>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</si>
  <si>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</si>
  <si>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</si>
  <si>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</si>
  <si>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</si>
  <si>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</si>
  <si>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</si>
  <si>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</si>
  <si>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</si>
  <si>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</si>
  <si>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</si>
  <si>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</si>
  <si>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</si>
  <si>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</si>
  <si>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</si>
  <si>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</si>
  <si>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</si>
  <si>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</si>
  <si>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</si>
  <si>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</si>
  <si>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</si>
  <si>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</si>
  <si>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</si>
  <si>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</si>
  <si>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</si>
  <si>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</si>
  <si>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</si>
  <si>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</si>
  <si>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</si>
  <si>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</si>
  <si>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</si>
  <si>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</si>
  <si>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</si>
  <si>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</si>
  <si>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</si>
  <si>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</si>
  <si>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</si>
  <si>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</si>
  <si>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</si>
  <si>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TT-20251117-00828 / no PCM</t>
  </si>
  <si>
    <t>EM team on the way need 20 min</t>
  </si>
  <si>
    <t>PCM-20251117-00001192</t>
  </si>
  <si>
    <t>########</t>
  </si>
  <si>
    <t>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</si>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</sst>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E8F9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0" fontId="8" fillId="20" borderId="0" xfId="0" applyFont="1" applyFill="1" applyBorder="1" applyAlignment="1">
      <alignment horizontal="center" wrapText="1"/>
    </xf>
    <xf numFmtId="0" fontId="8" fillId="20" borderId="0" xfId="0" applyFont="1" applyFill="1" applyBorder="1" applyAlignment="1">
      <alignment horizontal="center"/>
    </xf>
    <xf numFmtId="0" fontId="7" fillId="20" borderId="0" xfId="0" applyFont="1" applyFill="1" applyBorder="1" applyAlignment="1">
      <alignment horizontal="center" wrapText="1"/>
    </xf>
    <xf numFmtId="0" fontId="7" fillId="20" borderId="18" xfId="0" applyFont="1" applyFill="1" applyBorder="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0" totalsRowShown="0" headerRowDxfId="15" dataDxfId="14" headerRowBorderDxfId="12" tableBorderDxfId="13">
  <autoFilter ref="A1:L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315.61685856481199</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45978.565284490738</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45978.565284490738</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45978.565284490738</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45978.565284490738</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45978.565284490738</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45978.565284490738</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45978.565284490738</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45978.565284490738</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45978.565284490738</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45978.565284490738</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45978.565284490738</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45978.565284490738</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45978.565284490738</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45978.565284490738</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45978.565284490738</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45978.565284490738</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45978.565284490738</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45978.565284490738</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45978.565284490738</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45978.565284490738</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45978.565284490738</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45978.565284490738</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45978.565284490738</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45978.565284490738</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45978.565284490738</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45978.565284490738</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45978.565284490738</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45978.565284490738</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45978.565284490738</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45978.565284490738</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45978.565284490738</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45978.565284490738</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45978.565284490738</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45978.565284490738</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45978.565284490738</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45978.565284490738</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45978.565284490738</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45978.565284490738</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45978.565284490738</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45978.565284490738</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45978.565284490738</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45978.565284490738</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45978.565284490738</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45978.565284490738</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45978.565284490738</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45978.565284490738</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45978.565284490738</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45978.565284490738</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45978.565284490738</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45978.565284490738</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45978.565284490738</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45978.565284490738</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45978.565284490738</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45978.565284490738</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45978.565284490738</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45978.565284490738</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45978.565284490738</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45978.565284490738</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45978.565284490738</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45978.565284490738</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45978.565284490738</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45978.565284490738</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45978.565284490738</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45978.565284490738</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45978.565284490738</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45978.565284490738</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45978.565284490738</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45978.565284490738</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45978.565284490738</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45978.565284490738</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45978.565284490738</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45978.565284490738</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153.56544652777666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2.1289418981468771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25138</v>
      </c>
      <c r="E5" s="103" t="s">
        <v>39021</v>
      </c>
      <c r="F5" s="104"/>
      <c r="G5" s="105">
        <f ca="1">IFERROR(NOW()-F5,"-")</f>
        <v>45978.565284490738</v>
      </c>
      <c r="H5" s="104">
        <v>45978.539606481485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45978.565284490738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45978.565284490738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45978.565284490738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45978.565284490738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45978.565284490738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45978.565284490738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45978.565284490738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45978.565284490738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45978.565284490738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45978.565284490738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45978.565284490738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45978.565284490738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45978.565284490738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45978.565284490738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45978.565284490738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45978.565284490738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45978.565284490738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45978.565284490738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45978.565284490738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45978.565284490738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45978.565284490738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45978.565284490738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45978.565284490738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45978.565284490738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45978.565284490738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45978.565284490738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45978.565284490738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45978.565284490738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45978.565284490738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45978.565284490738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45978.565284490738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45978.565284490738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45978.565284490738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45978.565284490738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45978.565284490738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45978.565284490738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45978.565284490738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45978.565284490738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45978.565284490738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45978.565284490738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45978.565284490738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45978.565284490738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45978.565284490738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45978.565284490738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45978.565284490738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45978.565284490738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45978.565284490738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45978.565284490738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45978.565284490738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45978.565284490738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45978.565284490738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45978.565284490738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45978.565284490738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45978.565284490738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45978.565284490738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45978.565284490738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45978.565284490738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45978.565284490738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45978.565284490738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45978.565284490738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45978.565284490738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45978.565284490738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45978.565284490738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45978.565284490738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45978.565284490738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45978.565284490738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45978.565284490738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45978.565284490738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45978.565284490738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45978.565284490738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45978.565284490738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45978.565284490738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45978.565284490738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45978.565284490738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45978.565284490738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45978.565284490738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45978.565284490738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45978.565284490738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45978.565284490738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45978.565284490738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45978.565284490738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45978.565284490738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45978.565284490738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45978.565284490738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45978.565284490738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45978.565284490738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45978.565284490738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45978.565284490738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45978.565284490738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45978.565284490738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45978.565284490738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45978.565284490738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45978.565284490738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45978.565284490738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45978.565284490738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45978.565284490738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45978.565284490738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45978.565284490738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45978.565284490738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45978.565284490738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45978.565284490738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45978.565284490738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45978.565284490738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45978.565284490738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45978.565284490738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45978.565284490738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45978.565284490738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45978.565284490738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45978.565284490738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45978.565284490738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45978.565284490738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45978.565284490738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45978.565284490738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45978.565284490738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45978.565284490738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45978.565284490738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45978.565284490738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45978.565284490738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45978.565284490738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45978.565284490738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45978.565284490738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45978.565284490738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45978.565284490738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45978.565284490738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45978.565284490738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45978.565284490738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45978.565284490738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45978.565284490738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45978.565284490738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45978.565284490738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45978.565284490738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45978.565284490738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45978.565284490738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45978.565284490738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45978.565284490738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45978.565284490738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45978.565284490738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45978.565284490738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45978.565284490738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45978.565284490738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45978.565284490738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45978.565284490738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45978.565284490738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45978.565284490738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45978.565284490738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45978.565284490738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45978.565284490738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45978.565284490738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45978.565284490738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45978.565284490738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45978.565284490738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45978.565284490738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45978.565284490738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45978.565284490738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45978.565284490738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45978.565284490738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45978.565284490738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45978.565284490738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45978.565284490738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45978.565284490738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45978.565284490738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45978.565284490738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45978.565284490738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45978.565284490738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45978.565284490738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45978.565284490738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45978.565284490738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45978.565284490738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45978.565284490738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45978.565284490738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45978.565284490738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45978.565284490738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45978.565284490738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45978.565284490738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45978.565284490738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45978.565284490738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45978.565284490738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45978.565284490738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45978.565284490738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45978.565284490738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45978.565284490738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45978.565284490738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45978.565284490738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45978.565284490738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45978.565284490738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45978.565284490738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45978.565284490738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45978.565284490738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45978.565284490738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45978.565284490738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45978.565284490738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45978.565284490738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45978.565284490738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45978.565284490738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45978.565284490738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45978.565284490738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45978.565284490738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45978.565284490738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45978.565284490738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45978.565284490738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45978.565284490738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45978.565284490738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45978.565284490738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45978.565284490738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45978.565284490738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tabSelected="1" workbookViewId="0">
      <selection activeCell="A3" sqref="A3:E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20070</v>
      </c>
      <c r="E2" s="61" t="s">
        <v>39021</v>
      </c>
      <c r="F2" s="140"/>
      <c r="G2" s="141">
        <f ca="1">IFERROR(NOW()-F2,"-")</f>
        <v>45978.565284490738</v>
      </c>
      <c r="H2" s="140">
        <v>45978.49459490741</v>
      </c>
      <c r="I2" s="86" t="str">
        <f>IFERROR(VLOOKUP(D2,DB!A:F,6,0),"")</f>
        <v>SCECO</v>
      </c>
      <c r="J2" s="61" t="str">
        <f>IFERROR(VLOOKUP(D2,DB!A:G,7,0),"")</f>
        <v>Weak</v>
      </c>
      <c r="K2" s="139" t="s">
        <v>39110</v>
      </c>
      <c r="L2" s="138" t="str">
        <f>IFERROR(VLOOKUP(D2,DB!A:I,9,0),"")</f>
        <v>Latis</v>
      </c>
    </row>
    <row r="3" spans="1:13" ht="15" customHeight="1">
      <c r="A3" s="86" t="s">
        <v>39111</v>
      </c>
      <c r="B3" s="86" t="s">
        <v>89</v>
      </c>
      <c r="C3" s="86">
        <v>1</v>
      </c>
      <c r="D3" s="86" t="s">
        <v>19393</v>
      </c>
      <c r="E3" s="86" t="s">
        <v>39021</v>
      </c>
      <c r="F3" s="140" t="s">
        <v>39112</v>
      </c>
      <c r="G3" s="141">
        <v>4.5717592592592589E-3</v>
      </c>
      <c r="H3" s="140" t="s">
        <v>39112</v>
      </c>
      <c r="I3" s="142" t="s">
        <v>22</v>
      </c>
      <c r="J3" s="143" t="s">
        <v>60</v>
      </c>
      <c r="K3" s="144" t="s">
        <v>39113</v>
      </c>
      <c r="L3" s="145" t="s">
        <v>8145</v>
      </c>
    </row>
    <row r="4" spans="1:13" ht="15" customHeight="1">
      <c r="A4" s="19"/>
      <c r="B4" s="61" t="str">
        <f>IFERROR(VLOOKUP(D4,DB!A:K,11,0),"")</f>
        <v/>
      </c>
      <c r="C4" s="18"/>
      <c r="D4" s="18"/>
      <c r="E4" s="18"/>
      <c r="F4" s="20"/>
      <c r="G4" s="21">
        <f t="shared" ref="G3:G16" ca="1" si="0">IFERROR(NOW()-F4,"-")</f>
        <v>45978.565284490738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45978.565284490738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45978.565284490738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45978.565284490738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45978.565284490738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45978.565284490738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45978.565284490738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45978.565284490738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45978.565284490738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45978.565284490738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45978.565284490738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45978.565284490738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45978.565284490738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45978.565284490738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45978.565284490738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45978.565284490738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45978.565284490738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45978.565284490738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45978.565284490738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45978.565284490738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45978.565284490738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45978.565284490738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45978.565284490738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45978.565284490738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45978.565284490738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45978.565284490738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45978.565284490738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45978.565284490738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45978.565284490738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45978.565284490738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45978.565284490738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45978.565284490738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45978.565284490738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45978.565284490738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45978.565284490738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45978.565284490738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45978.565284490738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45978.565284490738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45978.565284490738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45978.565284490738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45978.565284490738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45978.565284490738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45978.565284490738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45978.565284490738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45978.565284490738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45978.565284490738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45978.565284490738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45978.565284490738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45978.565284490738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45978.565284490738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45978.565284490738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45978.565284490738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45978.565284490738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45978.565284490738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45978.565284490738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45978.565284490738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45978.565284490738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45978.565284490738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45978.565284490738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45978.565284490738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45978.565284490738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45978.565284490738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45978.565284490738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45978.565284490738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45978.565284490738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45978.565284490738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45978.565284490738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45978.565284490738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45978.565284490738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45978.565284490738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45978.565284490738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45978.565284490738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45978.565284490738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45978.565284490738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45978.565284490738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45978.565284490738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45978.565284490738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45978.565284490738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45978.565284490738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45978.565284490738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45978.565284490738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45978.565284490738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45978.565284490738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45978.565284490738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45978.565284490738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45978.565284490738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45978.565284490738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45978.565284490738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45978.565284490738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45978.565284490738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45978.565284490738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45978.565284490738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45978.565284490738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45978.565284490738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45978.565284490738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45978.565284490738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45978.565284490738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45978.565284490738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45978.565284490738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45978.565284490738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45978.565284490738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45978.565284490738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45978.565284490738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45978.565284490738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45978.565284490738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45978.565284490738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45978.565284490738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45978.565284490738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45978.565284490738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45978.565284490738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45978.565284490738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45978.565284490738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45978.565284490738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45978.565284490738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45978.565284490738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45978.565284490738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45978.565284490738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45978.565284490738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45978.565284490738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45978.565284490738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45978.565284490738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45978.565284490738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45978.565284490738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45978.565284490738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45978.565284490738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45978.565284490738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45978.565284490738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45978.565284490738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45978.565284490738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45978.565284490738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45978.565284490738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45978.565284490738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45978.565284490738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45978.565284490738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45978.565284490738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45978.565284490738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45978.565284490738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45978.565284490738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45978.565284490738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45978.565284490738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45978.565284490738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45978.565284490738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45978.565284490738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45978.565284490738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45978.565284490738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45978.565284490738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45978.565284490738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45978.565284490738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45978.565284490738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45978.565284490738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45978.565284490738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45978.565284490738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45978.565284490738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45978.565284490738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45978.565284490738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45978.565284490738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45978.565284490738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45978.565284490738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45978.565284490738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45978.565284490738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45978.565284490738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45978.565284490738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45978.565284490738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45978.565284490738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45978.565284490738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45978.565284490738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45978.565284490738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45978.565284490738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45978.565284490738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45978.565284490738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45978.565284490738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45978.565284490738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45978.565284490738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45978.565284490738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45978.565284490738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45978.565284490738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45978.565284490738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45978.565284490738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45978.565284490738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45978.565284490738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45978.565284490738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45978.565284490738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45978.565284490738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45978.565284490738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45978.565284490738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45978.565284490738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45978.565284490738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45978.565284490738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45978.565284490738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45978.565284490738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45978.565284490738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45978.565284490738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45978.565284490738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45978.565284490738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45978.565284490738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45978.565284490738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45978.565284490738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45978.565284490738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45978.565284490738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45978.565284490738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45978.565284490738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45978.565284490738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45978.565284490738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45978.565284490738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45978.565284490738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45978.565284490738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45978.565284490738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45978.565284490738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45978.565284490738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45978.565284490738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45978.565284490738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45978.565284490738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45978.565284490738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45978.565284490738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45978.565284490738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45978.565284490738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45978.565284490738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45978.565284490738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45978.565284490738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45978.565284490738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45978.565284490738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45978.565284490738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45978.565284490738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45978.565284490738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45978.565284490738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45978.565284490738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45978.565284490738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45978.565284490738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45978.565284490738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45978.565284490738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45978.565284490738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45978.565284490738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45978.565284490738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45978.565284490738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45978.565284490738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45978.565284490738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45978.565284490738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45978.565284490738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45978.565284490738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45978.565284490738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45978.565284490738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45978.565284490738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45978.565284490738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45978.565284490738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45978.565284490738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45978.565284490738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45978.565284490738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45978.565284490738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45978.565284490738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45978.565284490738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45978.565284490738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45978.565284490738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45978.565284490738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45978.565284490738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45978.565284490738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45978.565284490738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45978.565284490738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45978.565284490738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45978.565284490738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45978.565284490738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45978.565284490738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45978.565284490738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45978.565284490738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45978.565284490738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45978.565284490738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45978.565284490738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45978.565284490738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45978.565284490738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45978.565284490738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45978.565284490738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45978.565284490738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45978.565284490738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45978.565284490738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45978.565284490738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45978.565284490738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45978.565284490738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45978.565284490738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45978.565284490738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45978.565284490738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45978.565284490738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45978.565284490738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45978.565284490738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45978.565284490738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45978.565284490738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45978.565284490738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45978.565284490738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45978.565284490738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45978.565284490738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45978.565284490738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45978.565284490738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45978.565284490738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45978.565284490738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45978.565284490738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45978.565284490738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45978.565284490738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45978.565284490738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45978.565284490738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45978.565284490738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45978.565284490738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45978.565284490738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45978.565284490738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45978.565284490738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45978.565284490738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45978.565284490738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45978.565284490738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45978.565284490738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45978.565284490738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45978.565284490738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45978.565284490738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45978.565284490738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45978.565284490738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45978.565284490738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45978.565284490738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45978.565284490738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45978.565284490738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45978.565284490738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45978.565284490738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45978.565284490738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45978.565284490738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45978.565284490738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45978.565284490738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45978.565284490738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45978.565284490738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45978.565284490738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45978.565284490738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45978.565284490738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45978.565284490738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45978.565284490738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45978.565284490738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45978.565284490738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45978.565284490738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45978.565284490738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45978.565284490738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45978.565284490738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45978.565284490738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45978.565284490738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45978.565284490738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45978.565284490738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45978.565284490738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45978.565284490738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45978.565284490738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45978.565284490738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45978.565284490738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45978.565284490738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45978.565284490738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45978.565284490738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45978.565284490738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45978.565284490738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45978.565284490738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45978.565284490738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45978.565284490738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45978.565284490738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45978.565284490738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45978.565284490738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45978.565284490738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45978.565284490738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45978.565284490738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45978.565284490738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45978.565284490738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45978.565284490738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45978.565284490738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45978.565284490738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45978.565284490738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45978.565284490738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45978.565284490738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45978.565284490738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45978.565284490738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45978.565284490738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45978.565284490738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45978.565284490738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45978.565284490738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45978.565284490738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45978.565284490738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45978.565284490738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45978.565284490738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45978.565284490738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45978.565284490738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45978.565284490738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45978.565284490738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45978.565284490738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45978.565284490738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45978.565284490738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45978.565284490738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45978.565284490738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45978.565284490738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45978.565284490738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45978.565284490738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45978.565284490738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45978.565284490738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45978.565284490738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45978.565284490738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45978.565284490738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45978.565284490738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45978.565284490738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45978.565284490738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45978.565284490738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45978.565284490738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45978.565284490738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45978.565284490738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45978.565284490738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45978.565284490738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45978.565284490738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45978.565284490738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45978.565284490738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45978.565284490738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45978.565284490738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45978.565284490738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45978.565284490738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45978.565284490738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45978.565284490738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45978.565284490738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45978.565284490738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45978.565284490738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45978.565284490738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45978.565284490738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45978.565284490738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45978.565284490738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45978.565284490738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45978.565284490738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45978.565284490738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45978.565284490738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45978.565284490738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45978.565284490738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45978.565284490738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45978.565284490738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45978.565284490738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45978.565284490738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45978.565284490738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45978.565284490738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45978.565284490738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45978.565284490738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45978.565284490738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45978.565284490738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45978.565284490738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45978.565284490738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45978.565284490738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45978.565284490738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45978.565284490738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45978.565284490738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45978.565284490738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45978.565284490738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45978.565284490738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45978.565284490738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45978.565284490738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45978.565284490738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45978.565284490738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45978.565284490738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45978.565284490738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45978.565284490738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45978.565284490738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45978.565284490738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45978.565284490738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45978.565284490738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45978.565284490738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45978.565284490738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45978.565284490738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45978.565284490738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45978.565284490738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45978.565284490738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45978.565284490738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45978.565284490738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45978.565284490738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45978.565284490738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45978.565284490738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45978.565284490738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45978.565284490738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45978.565284490738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45978.565284490738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45978.565284490738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45978.565284490738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45978.565284490738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45978.565284490738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45978.565284490738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45978.565284490738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45978.565284490738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45978.565284490738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45978.565284490738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45978.565284490738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45978.565284490738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45978.565284490738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45978.565284490738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45978.565284490738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45978.565284490738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45978.565284490738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45978.565284490738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45978.565284490738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45978.565284490738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45978.565284490738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45978.565284490738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45978.565284490738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45978.565284490738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45978.565284490738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45978.565284490738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45978.565284490738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45978.565284490738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45978.565284490738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45978.565284490738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45978.565284490738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45978.565284490738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45978.565284490738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45978.565284490738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45978.565284490738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45978.565284490738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45978.565284490738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45978.565284490738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45978.565284490738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45978.565284490738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45978.565284490738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45978.565284490738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45978.565284490738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45978.565284490738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45978.565284490738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45978.565284490738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45978.565284490738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45978.565284490738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45978.565284490738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45978.565284490738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45978.565284490738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45978.565284490738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45978.565284490738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45978.565284490738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45978.565284490738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45978.565284490738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45978.565284490738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45978.565284490738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45978.565284490738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45978.565284490738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45978.565284490738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45978.565284490738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45978.565284490738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45978.565284490738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45978.565284490738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45978.565284490738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45978.565284490738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45978.565284490738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45978.565284490738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45978.565284490738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45978.565284490738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45978.565284490738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45978.565284490738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45978.565284490738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45978.565284490738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45978.565284490738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45978.565284490738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45978.565284490738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45978.565284490738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45978.565284490738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45978.565284490738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45978.565284490738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45978.565284490738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45978.565284490738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45978.565284490738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45978.565284490738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45978.565284490738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45978.565284490738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45978.565284490738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45978.565284490738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45978.565284490738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45978.565284490738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45978.565284490738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45978.565284490738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45978.565284490738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45978.565284490738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45978.565284490738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45978.565284490738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45978.565284490738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45978.565284490738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45978.565284490738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45978.565284490738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45978.565284490738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45978.565284490738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45978.565284490738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45978.565284490738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45978.565284490738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45978.565284490738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45978.565284490738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45978.565284490738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45978.565284490738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45978.565284490738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45978.565284490738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45978.565284490738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45978.565284490738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45978.565284490738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45978.565284490738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45978.565284490738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45978.565284490738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45978.565284490738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45978.565284490738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45978.565284490738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45978.565284490738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45978.565284490738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45978.565284490738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45978.565284490738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45978.565284490738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45978.565284490738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45978.565284490738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45978.565284490738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45978.565284490738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45978.565284490738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45978.565284490738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45978.565284490738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45978.565284490738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45978.565284490738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45978.565284490738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45978.565284490738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45978.565284490738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45978.565284490738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45978.565284490738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45978.565284490738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45978.565284490738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45978.565284490738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45978.565284490738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45978.565284490738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45978.565284490738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45978.565284490738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45978.565284490738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45978.565284490738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45978.565284490738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45978.565284490738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45978.565284490738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45978.565284490738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45978.565284490738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45978.565284490738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45978.565284490738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45978.565284490738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45978.565284490738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45978.565284490738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45978.565284490738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45978.565284490738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45978.565284490738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45978.565284490738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45978.565284490738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45978.565284490738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45978.565284490738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45978.565284490738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45978.565284490738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45978.565284490738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45978.565284490738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45978.565284490738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45978.565284490738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45978.565284490738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45978.565284490738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45978.565284490738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45978.565284490738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45978.565284490738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45978.565284490738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45978.565284490738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45978.565284490738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45978.565284490738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45978.565284490738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45978.565284490738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45978.565284490738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45978.565284490738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45978.565284490738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45978.565284490738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45978.565284490738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45978.565284490738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45978.565284490738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45978.565284490738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45978.565284490738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45978.565284490738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45978.565284490738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45978.565284490738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45978.565284490738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45978.565284490738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45978.565284490738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45978.565284490738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45978.565284490738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45978.565284490738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45978.565284490738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45978.565284490738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45978.565284490738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45978.565284490738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45978.565284490738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45978.565284490738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45978.565284490738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45978.565284490738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45978.565284490738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45978.565284490738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45978.565284490738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45978.565284490738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45978.565284490738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45978.565284490738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45978.565284490738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45978.565284490738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45978.565284490738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45978.565284490738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45978.565284490738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45978.565284490738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45978.565284490738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45978.565284490738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45978.565284490738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45978.565284490738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45978.565284490738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45978.565284490738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45978.565284490738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45978.565284490738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45978.565284490738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45978.565284490738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45978.565284490738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45978.565284490738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45978.565284490738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45978.565284490738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45978.565284490738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45978.565284490738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45978.565284490738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45978.565284490738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45978.565284490738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45978.565284490738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45978.565284490738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45978.565284490738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45978.565284490738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45978.565284490738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45978.565284490738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45978.565284490738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45978.565284490738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45978.565284490738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45978.565284490738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45978.565284490738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45978.565284490738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45978.565284490738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45978.565284490738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45978.565284490738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45978.565284490738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45978.565284490738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45978.565284490738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45978.565284490738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45978.565284490738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45978.565284490738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45978.565284490738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45978.565284490738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45978.565284490738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45978.565284490738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45978.565284490738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45978.565284490738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45978.565284490738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45978.565284490738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45978.565284490738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45978.565284490738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45978.565284490738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45978.565284490738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45978.565284490738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45978.565284490738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45978.565284490738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45978.565284490738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45978.565284490738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45978.565284490738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45978.565284490738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45978.565284490738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45978.565284490738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45978.565284490738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45978.565284490738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45978.565284490738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45978.565284490738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45978.565284490738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45978.565284490738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45978.565284490738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45978.565284490738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45978.565284490738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45978.565284490738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45978.565284490738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45978.565284490738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45978.565284490738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45978.565284490738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45978.565284490738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45978.565284490738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45978.565284490738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45978.565284490738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45978.565284490738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45978.565284490738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45978.565284490738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45978.565284490738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45978.565284490738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45978.565284490738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45978.565284490738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45978.565284490738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45978.565284490738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45978.565284490738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45978.565284490738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45978.565284490738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45978.565284490738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45978.565284490738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45978.565284490738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45978.565284490738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45978.565284490738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45978.565284490738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45978.565284490738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45978.565284490738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45978.565284490738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45978.565284490738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45978.565284490738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45978.565284490738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45978.565284490738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45978.565284490738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45978.565284490738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45978.565284490738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45978.565284490738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45978.565284490738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45978.565284490738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45978.565284490738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45978.565284490738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45978.565284490738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45978.565284490738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45978.565284490738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45978.565284490738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45978.565284490738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45978.565284490738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45978.565284490738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45978.565284490738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45978.565284490738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45978.565284490738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45978.565284490738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45978.565284490738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45978.565284490738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45978.565284490738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45978.565284490738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45978.565284490738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45978.565284490738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45978.565284490738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45978.565284490738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45978.565284490738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45978.565284490738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45978.565284490738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45978.565284490738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45978.565284490738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45978.565284490738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45978.565284490738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45978.565284490738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45978.565284490738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45978.565284490738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45978.565284490738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45978.565284490738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45978.565284490738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45978.565284490738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45978.565284490738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45978.565284490738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45978.565284490738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45978.565284490738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45978.565284490738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45978.565284490738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45978.565284490738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45978.565284490738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45978.565284490738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45978.565284490738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45978.565284490738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45978.565284490738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45978.565284490738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45978.565284490738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45978.565284490738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45978.565284490738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45978.565284490738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45978.565284490738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45978.565284490738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45978.565284490738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45978.565284490738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45978.565284490738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45978.565284490738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45978.565284490738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45978.565284490738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45978.565284490738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45978.565284490738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45978.565284490738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45978.565284490738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45978.565284490738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45978.565284490738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45978.565284490738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45978.565284490738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45978.565284490738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45978.565284490738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45978.565284490738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45978.565284490738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45978.565284490738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45978.565284490738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45978.565284490738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45978.565284490738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45978.565284490738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45978.565284490738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45978.565284490738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45978.565284490738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45978.565284490738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45978.565284490738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45978.565284490738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45978.565284490738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45978.565284490738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45978.565284490738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45978.565284490738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45978.565284490738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45978.565284490738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45978.565284490738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45978.565284490738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45978.565284490738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45978.565284490738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45978.565284490738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45978.565284490738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45978.565284490738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45978.565284490738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45978.565284490738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45978.565284490738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45978.565284490738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45978.565284490738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45978.565284490738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45978.565284490738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45978.565284490738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45978.565284490738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45978.565284490738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45978.565284490738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45978.565284490738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45978.565284490738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45978.565284490738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45978.565284490738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45978.565284490738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45978.565284490738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45978.565284490738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45978.565284490738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45978.565284490738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45978.565284490738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45978.565284490738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45978.565284490738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45978.565284490738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45978.565284490738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45978.565284490738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45978.565284490738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45978.565284490738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45978.565284490738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45978.565284490738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45978.565284490738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45978.565284490738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45978.565284490738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45978.565284490738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45978.565284490738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45978.565284490738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45978.565284490738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45978.565284490738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45978.565284490738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45978.565284490738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45978.565284490738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45978.565284490738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45978.565284490738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45978.565284490738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45978.565284490738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45978.565284490738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45978.565284490738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45978.565284490738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45978.565284490738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45978.565284490738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45978.565284490738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45978.565284490738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45978.565284490738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45978.565284490738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45978.565284490738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45978.565284490738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45978.565284490738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45978.565284490738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45978.565284490738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45978.565284490738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45978.565284490738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45978.565284490738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45978.565284490738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45978.565284490738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45978.565284490738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45978.565284490738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45978.565284490738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45978.565284490738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45978.565284490738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45978.565284490738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45978.565284490738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45978.565284490738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45978.565284490738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45978.565284490738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45978.565284490738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45978.565284490738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45978.565284490738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45978.565284490738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45978.565284490738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45978.565284490738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45978.565284490738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45978.565284490738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45978.565284490738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45978.565284490738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45978.565284490738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45978.565284490738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45978.565284490738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45978.565284490738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45978.565284490738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45978.565284490738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45978.565284490738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45978.565284490738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45978.565284490738</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 E4: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ca="1">IFERROR(NOW()-F2,"")</f>
        <v>275.08456689814193</v>
      </c>
      <c r="H2" s="96">
        <v>45703.474768518521</v>
      </c>
      <c r="I2" s="96" t="str">
        <f>IFERROR(VLOOKUP(D2,DB!A:F,6,0),"")</f>
        <v>SCECO</v>
      </c>
      <c r="J2" s="96" t="str">
        <f>IFERROR(VLOOKUP(D2,DB!A:G,7,0),"")</f>
        <v>Dead</v>
      </c>
      <c r="K2" s="98" t="s">
        <v>39115</v>
      </c>
      <c r="L2" s="92" t="str">
        <f>IFERROR(VLOOKUP(D2,DB!A:I,9,0),"")</f>
        <v>Latis</v>
      </c>
    </row>
    <row r="3" spans="1:16" ht="29.25" customHeight="1">
      <c r="A3" s="114" t="s">
        <v>39116</v>
      </c>
      <c r="B3" s="114" t="str">
        <f>IFERROR(VLOOKUP(D3,DB!A:K,11,0),"")</f>
        <v>R4</v>
      </c>
      <c r="C3" s="94">
        <v>1</v>
      </c>
      <c r="D3" s="92" t="s">
        <v>36108</v>
      </c>
      <c r="E3" s="95" t="s">
        <v>39021</v>
      </c>
      <c r="F3" s="96">
        <v>45978.515497685185</v>
      </c>
      <c r="G3" s="97">
        <f ca="1">IFERROR(NOW()-F3,"")</f>
        <v>4.9786805553594604E-2</v>
      </c>
      <c r="H3" s="96">
        <v>45978.208923611113</v>
      </c>
      <c r="I3" s="114" t="str">
        <f>IFERROR(VLOOKUP(D3,DB!A:F,6,0),"")</f>
        <v>SCECO</v>
      </c>
      <c r="J3" s="114" t="str">
        <f>IFERROR(VLOOKUP(D3,DB!A:G,7,0),"")</f>
        <v>Dead</v>
      </c>
      <c r="K3" s="98" t="s">
        <v>39117</v>
      </c>
      <c r="L3" s="92" t="str">
        <f>IFERROR(VLOOKUP(D3,DB!A:I,9,0),"")</f>
        <v>Latis</v>
      </c>
    </row>
    <row r="4" spans="1:16" ht="15" customHeight="1">
      <c r="A4" s="114"/>
      <c r="B4" s="114" t="str">
        <f>IFERROR(VLOOKUP(D4,DB!A:K,11,0),"")</f>
        <v/>
      </c>
      <c r="C4" s="94"/>
      <c r="D4" s="92"/>
      <c r="E4" s="95"/>
      <c r="F4" s="96"/>
      <c r="G4" s="97">
        <f ca="1">IFERROR(NOW()-F4,"")</f>
        <v>45978.565284490738</v>
      </c>
      <c r="H4" s="96"/>
      <c r="I4" s="114" t="str">
        <f>IFERROR(VLOOKUP(D4,DB!A:F,6,0),"")</f>
        <v/>
      </c>
      <c r="J4" s="114" t="str">
        <f>IFERROR(VLOOKUP(D4,DB!A:G,7,0),"")</f>
        <v/>
      </c>
      <c r="K4" s="98"/>
      <c r="L4" s="92" t="str">
        <f>IFERROR(VLOOKUP(D4,DB!A:I,9,0),"")</f>
        <v/>
      </c>
    </row>
    <row r="5" spans="1:16" ht="15" customHeight="1">
      <c r="A5" s="114"/>
      <c r="B5" s="114" t="str">
        <f>IFERROR(VLOOKUP(D5,DB!A:K,11,0),"")</f>
        <v/>
      </c>
      <c r="C5" s="94"/>
      <c r="D5" s="92"/>
      <c r="E5" s="95"/>
      <c r="F5" s="96"/>
      <c r="G5" s="97">
        <f ca="1">IFERROR(NOW()-F5,"")</f>
        <v>45978.565284490738</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45978.565284490738</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45978.565284490738</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45978.565284490738</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45978.565284490738</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45978.565284490738</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45978.565284490738</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45978.565284490738</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45978.565284490738</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45978.565284490738</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45978.565284490738</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45978.565284490738</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45978.565284490738</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45978.565284490738</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45978.565284490738</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45978.565284490738</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45978.565284490738</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45978.565284490738</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45978.565284490738</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45978.565284490738</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45978.565284490738</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45978.565284490738</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45978.565284490738</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45978.565284490738</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45978.565284490738</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45978.565284490738</v>
      </c>
      <c r="H30" s="96"/>
      <c r="I30" s="114" t="str">
        <f>IFERROR(VLOOKUP(D30,DB!A:F,6,0),"")</f>
        <v/>
      </c>
      <c r="J30" s="114" t="str">
        <f>IFERROR(VLOOKUP(D30,DB!A:G,7,0),"")</f>
        <v/>
      </c>
      <c r="K30" s="98"/>
      <c r="L30" s="92"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39118</v>
      </c>
      <c r="B2" s="37" t="str">
        <f>IFERROR(VLOOKUP(D2,DB!A:K,11,0),"")</f>
        <v>R5</v>
      </c>
      <c r="C2" s="37">
        <v>3</v>
      </c>
      <c r="D2" s="107" t="s">
        <v>36011</v>
      </c>
      <c r="E2" s="37" t="s">
        <v>39021</v>
      </c>
      <c r="F2" s="38">
        <v>45891.832060185188</v>
      </c>
      <c r="G2" s="109">
        <f ca="1">IFERROR(NOW()-F2,"")</f>
        <v>86.733224305549811</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09">
        <f t="shared" ref="G3" ca="1" si="0">IFERROR(NOW()-F3,"")</f>
        <v>52.376407175921486</v>
      </c>
      <c r="H3" s="38">
        <v>45926.158159722225</v>
      </c>
      <c r="I3" s="37" t="str">
        <f>IFERROR(VLOOKUP(D3,DB!A:F,6,0),"")</f>
        <v>SCECO</v>
      </c>
      <c r="J3" s="37" t="str">
        <f>IFERROR(VLOOKUP(D3,DB!A:G,7,0),"")</f>
        <v>Good</v>
      </c>
      <c r="K3" s="37" t="s">
        <v>39121</v>
      </c>
      <c r="L3" s="37" t="str">
        <f>IFERROR(VLOOKUP(D3,DB!A:I,9,0),"")</f>
        <v>Latis</v>
      </c>
      <c r="M3" s="106"/>
    </row>
    <row r="4" spans="1:13" ht="48" customHeight="1">
      <c r="A4" s="110" t="s">
        <v>39122</v>
      </c>
      <c r="B4" s="110" t="str">
        <f>IFERROR(VLOOKUP(D4,DB!A:K,11,0),"")</f>
        <v>R5</v>
      </c>
      <c r="C4" s="110">
        <v>1</v>
      </c>
      <c r="D4" s="110" t="s">
        <v>34758</v>
      </c>
      <c r="E4" s="110" t="s">
        <v>39100</v>
      </c>
      <c r="F4" s="111">
        <v>45948.661111111112</v>
      </c>
      <c r="G4" s="112">
        <f t="shared" ref="G4" ca="1" si="1">IFERROR(NOW()-F4,"")</f>
        <v>29.904173379625718</v>
      </c>
      <c r="H4" s="111">
        <v>45948.661111111112</v>
      </c>
      <c r="I4" s="110" t="str">
        <f>IFERROR(VLOOKUP(D4,DB!A:F,6,0),"")</f>
        <v>SCECO</v>
      </c>
      <c r="J4" s="110" t="str">
        <f>IFERROR(VLOOKUP(D4,DB!A:G,7,0),"")</f>
        <v>Dead</v>
      </c>
      <c r="K4" s="110" t="s">
        <v>39123</v>
      </c>
      <c r="L4" s="110" t="str">
        <f>IFERROR(VLOOKUP(D4,DB!A:I,9,0),"")</f>
        <v>Latis</v>
      </c>
    </row>
    <row r="5" spans="1:13">
      <c r="A5" s="110" t="s">
        <v>39124</v>
      </c>
      <c r="B5" s="110" t="str">
        <f>IFERROR(VLOOKUP(D5,DB!A:K,11,0),"")</f>
        <v>R5</v>
      </c>
      <c r="C5" s="110">
        <v>1</v>
      </c>
      <c r="D5" s="110" t="s">
        <v>33371</v>
      </c>
      <c r="E5" s="110" t="s">
        <v>39021</v>
      </c>
      <c r="F5" s="137">
        <v>45977.514803240738</v>
      </c>
      <c r="G5" s="112">
        <f t="shared" ref="G5:G9" ca="1" si="2">IFERROR(NOW()-F5,"")</f>
        <v>1.0504812500003027</v>
      </c>
      <c r="H5" s="137">
        <v>45977.468807870369</v>
      </c>
      <c r="I5" s="110" t="str">
        <f>IFERROR(VLOOKUP(D5,DB!A:F,6,0),"")</f>
        <v>SCECO</v>
      </c>
      <c r="J5" s="110" t="str">
        <f>IFERROR(VLOOKUP(D5,DB!A:G,7,0),"")</f>
        <v>Weak</v>
      </c>
      <c r="K5" s="110" t="s">
        <v>39125</v>
      </c>
      <c r="L5" s="110" t="str">
        <f>IFERROR(VLOOKUP(D5,DB!A:I,9,0),"")</f>
        <v>Latis</v>
      </c>
    </row>
    <row r="6" spans="1:13">
      <c r="A6" s="110"/>
      <c r="B6" s="110" t="str">
        <f>IFERROR(VLOOKUP(D6,DB!A:K,11,0),"")</f>
        <v/>
      </c>
      <c r="C6" s="110"/>
      <c r="D6" s="110"/>
      <c r="E6" s="110"/>
      <c r="F6" s="110"/>
      <c r="G6" s="110">
        <f t="shared" ca="1" si="2"/>
        <v>45978.565284490738</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45978.565284490738</v>
      </c>
      <c r="H7" s="110"/>
      <c r="I7" s="110" t="str">
        <f>IFERROR(VLOOKUP(D7,DB!A:F,6,0),"")</f>
        <v/>
      </c>
      <c r="J7" s="110" t="str">
        <f>IFERROR(VLOOKUP(D7,DB!A:G,7,0),"")</f>
        <v/>
      </c>
      <c r="K7" s="110"/>
      <c r="L7" s="110" t="str">
        <f>IFERROR(VLOOKUP(D7,DB!A:I,9,0),"")</f>
        <v/>
      </c>
    </row>
    <row r="8" spans="1:13">
      <c r="A8" s="110"/>
      <c r="B8" s="110" t="str">
        <f>IFERROR(VLOOKUP(D8,DB!A:K,11,0),"")</f>
        <v>R5</v>
      </c>
      <c r="C8" s="110"/>
      <c r="D8" s="110" t="s">
        <v>34999</v>
      </c>
      <c r="E8" s="110"/>
      <c r="F8" s="110"/>
      <c r="G8" s="110">
        <f t="shared" ca="1" si="2"/>
        <v>45978.565284490738</v>
      </c>
      <c r="H8" s="110"/>
      <c r="I8" s="110" t="str">
        <f>IFERROR(VLOOKUP(D8,DB!A:F,6,0),"")</f>
        <v>SCECO</v>
      </c>
      <c r="J8" s="110" t="str">
        <f>IFERROR(VLOOKUP(D8,DB!A:G,7,0),"")</f>
        <v>Vandalized</v>
      </c>
      <c r="K8" s="110"/>
      <c r="L8" s="110" t="str">
        <f>IFERROR(VLOOKUP(D8,DB!A:I,9,0),"")</f>
        <v>Latis</v>
      </c>
    </row>
    <row r="9" spans="1:13">
      <c r="A9" s="110"/>
      <c r="B9" s="110" t="str">
        <f>IFERROR(VLOOKUP(D9,DB!A:K,11,0),"")</f>
        <v/>
      </c>
      <c r="C9" s="110"/>
      <c r="D9" s="110"/>
      <c r="E9" s="110"/>
      <c r="F9" s="110"/>
      <c r="G9" s="110">
        <f t="shared" ca="1" si="2"/>
        <v>45978.565284490738</v>
      </c>
      <c r="H9" s="110"/>
      <c r="I9" s="110" t="str">
        <f>IFERROR(VLOOKUP(D9,DB!A:F,6,0),"")</f>
        <v/>
      </c>
      <c r="J9" s="110" t="str">
        <f>IFERROR(VLOOKUP(D9,DB!A:G,7,0),"")</f>
        <v/>
      </c>
      <c r="K9" s="110"/>
      <c r="L9" s="110" t="str">
        <f>IFERROR(VLOOKUP(D9,DB!A:I,9,0),"")</f>
        <v/>
      </c>
    </row>
    <row r="10" spans="1:13">
      <c r="A10" s="110"/>
      <c r="B10" s="110" t="str">
        <f>IFERROR(VLOOKUP(D10,DB!A:K,11,0),"")</f>
        <v>R5</v>
      </c>
      <c r="C10" s="110"/>
      <c r="D10" s="110" t="s">
        <v>6187</v>
      </c>
      <c r="E10" s="110"/>
      <c r="F10" s="110"/>
      <c r="G10" s="110">
        <f t="shared" ref="G10:G73" ca="1" si="3">IFERROR(NOW()-F10,"")</f>
        <v>45978.565284490738</v>
      </c>
      <c r="H10" s="110"/>
      <c r="I10" s="110" t="str">
        <f>IFERROR(VLOOKUP(D10,DB!A:F,6,0),"")</f>
        <v>SCECO</v>
      </c>
      <c r="J10" s="110" t="str">
        <f>IFERROR(VLOOKUP(D10,DB!A:G,7,0),"")</f>
        <v>Vandalized</v>
      </c>
      <c r="K10" s="110"/>
      <c r="L10" s="110" t="str">
        <f>IFERROR(VLOOKUP(D10,DB!A:I,9,0),"")</f>
        <v>Zain</v>
      </c>
    </row>
    <row r="11" spans="1:13">
      <c r="A11" s="110"/>
      <c r="B11" s="110" t="str">
        <f>IFERROR(VLOOKUP(D11,DB!A:K,11,0),"")</f>
        <v/>
      </c>
      <c r="C11" s="110"/>
      <c r="D11" s="110"/>
      <c r="E11" s="110"/>
      <c r="F11" s="110"/>
      <c r="G11" s="110">
        <f t="shared" ca="1" si="3"/>
        <v>45978.565284490738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45978.565284490738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45978.565284490738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45978.565284490738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45978.565284490738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45978.565284490738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45978.565284490738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45978.565284490738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45978.565284490738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45978.565284490738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45978.565284490738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45978.565284490738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45978.565284490738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45978.565284490738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45978.565284490738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45978.565284490738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45978.565284490738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45978.565284490738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45978.565284490738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45978.565284490738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45978.565284490738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45978.565284490738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45978.565284490738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45978.565284490738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45978.565284490738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45978.565284490738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45978.565284490738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45978.565284490738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45978.565284490738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45978.565284490738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45978.565284490738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45978.565284490738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45978.565284490738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45978.565284490738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45978.565284490738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45978.565284490738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45978.565284490738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45978.565284490738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45978.565284490738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45978.565284490738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45978.565284490738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45978.565284490738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45978.565284490738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45978.565284490738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45978.565284490738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45978.565284490738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45978.565284490738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45978.565284490738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45978.565284490738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45978.565284490738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45978.565284490738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45978.565284490738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45978.565284490738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45978.565284490738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45978.565284490738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45978.565284490738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45978.565284490738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45978.565284490738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45978.565284490738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45978.565284490738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45978.565284490738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45978.565284490738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45978.565284490738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45978.565284490738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45978.565284490738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45978.565284490738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45978.565284490738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45978.565284490738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45978.565284490738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45978.565284490738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45978.565284490738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45978.565284490738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45978.565284490738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45978.565284490738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45978.565284490738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45978.565284490738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45978.565284490738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45978.565284490738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45978.565284490738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45978.565284490738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45978.565284490738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45978.565284490738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45978.565284490738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45978.565284490738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45978.565284490738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45978.565284490738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45978.565284490738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45978.565284490738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45978.565284490738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45978.565284490738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45978.565284490738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45978.565284490738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45978.565284490738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45978.565284490738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45978.565284490738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45978.565284490738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45978.565284490738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45978.565284490738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45978.565284490738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45978.565284490738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45978.565284490738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45978.565284490738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45978.565284490738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45978.565284490738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45978.565284490738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45978.565284490738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45978.565284490738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45978.565284490738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45978.565284490738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45978.565284490738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45978.565284490738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45978.565284490738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45978.565284490738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45978.565284490738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45978.565284490738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45978.565284490738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45978.565284490738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45978.565284490738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45978.565284490738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45978.565284490738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45978.565284490738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45978.565284490738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45978.565284490738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45978.565284490738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45978.565284490738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45978.565284490738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45978.565284490738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45978.565284490738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45978.565284490738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45978.565284490738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45978.565284490738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45978.565284490738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45978.565284490738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45978.565284490738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45978.565284490738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45978.565284490738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45978.565284490738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45978.565284490738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45978.565284490738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45978.565284490738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45978.565284490738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45978.565284490738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45978.565284490738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45978.565284490738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45978.565284490738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45978.565284490738</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0"/>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39126</v>
      </c>
      <c r="B2" s="120" t="str">
        <f>IFERROR(VLOOKUP(D2,DB!A:K,11,0),"")</f>
        <v>R6</v>
      </c>
      <c r="C2" s="121">
        <v>1</v>
      </c>
      <c r="D2" s="120" t="s">
        <v>30938</v>
      </c>
      <c r="E2" s="110" t="s">
        <v>39021</v>
      </c>
      <c r="F2" s="122">
        <v>45977.926087962966</v>
      </c>
      <c r="G2" s="105">
        <f t="shared" ref="G2:G56" ca="1" si="0">IFERROR(NOW()-F2,"-")</f>
        <v>0.63919652777258307</v>
      </c>
      <c r="H2" s="122">
        <v>45978.034363425926</v>
      </c>
      <c r="I2" s="120" t="str">
        <f>IFERROR(VLOOKUP(D2,DB!A:F,6,0),"")</f>
        <v>SCECO</v>
      </c>
      <c r="J2" s="120" t="str">
        <f>IFERROR(VLOOKUP(D2,DB!A:G,7,0),"")</f>
        <v>Dead</v>
      </c>
      <c r="K2" s="123" t="s">
        <v>39127</v>
      </c>
      <c r="L2" s="124" t="str">
        <f>IFERROR(VLOOKUP(D2,DB!A:I,9,0),"")</f>
        <v>Latis</v>
      </c>
    </row>
    <row r="3" spans="1:16382" ht="31.5" customHeight="1">
      <c r="A3" s="119"/>
      <c r="B3" s="120" t="str">
        <f>IFERROR(VLOOKUP(D3,DB!A:K,11,0),"")</f>
        <v/>
      </c>
      <c r="C3" s="121"/>
      <c r="D3" s="120"/>
      <c r="E3" s="110"/>
      <c r="F3" s="122"/>
      <c r="G3" s="105">
        <f t="shared" ca="1" si="0"/>
        <v>45978.565284490738</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45978.565284490738</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45978.565284490738</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45978.565284490738</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45978.565284490738</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45978.565284490738</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45978.565284490738</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45978.565284490738</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45978.565284490738</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45978.565284490738</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45978.565284490738</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45978.565284490738</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45978.565284490738</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45978.565284490738</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45978.565284490738</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45978.565284490738</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45978.565284490738</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45978.565284490738</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45978.565284490738</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45978.565284490738</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45978.565284490738</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45978.565284490738</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45978.565284490738</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45978.565284490738</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45978.565284490738</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45978.565284490738</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45978.565284490738</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45978.565284490738</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45978.565284490738</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45978.565284490738</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45978.565284490738</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45978.565284490738</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45978.565284490738</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45978.565284490738</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45978.565284490738</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45978.565284490738</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45978.565284490738</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45978.565284490738</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45978.565284490738</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45978.565284490738</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45978.565284490738</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45978.565284490738</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45978.565284490738</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45978.565284490738</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45978.565284490738</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45978.565284490738</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45978.565284490738</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45978.565284490738</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45978.565284490738</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45978.565284490738</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45978.565284490738</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45978.565284490738</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45978.565284490738</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45978.565284490738</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ref="G57:G90" ca="1" si="1">IFERROR(NOW()-F57,"-")</f>
        <v>45978.565284490738</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ca="1" si="1"/>
        <v>45978.565284490738</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45978.565284490738</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45978.565284490738</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45978.565284490738</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45978.565284490738</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45978.565284490738</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45978.565284490738</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45978.565284490738</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45978.565284490738</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45978.565284490738</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45978.565284490738</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45978.565284490738</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45978.565284490738</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45978.565284490738</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45978.565284490738</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45978.565284490738</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45978.565284490738</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45978.565284490738</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45978.565284490738</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45978.565284490738</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45978.565284490738</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45978.565284490738</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45978.565284490738</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45978.565284490738</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45978.565284490738</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45978.565284490738</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45978.565284490738</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45978.565284490738</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45978.565284490738</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45978.565284490738</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45978.565284490738</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45978.565284490738</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45978.565284490738</v>
      </c>
      <c r="H90" s="122"/>
      <c r="I90" s="120" t="str">
        <f>IFERROR(VLOOKUP(D90,DB!A:F,6,0),"")</f>
        <v/>
      </c>
      <c r="J90" s="120" t="str">
        <f>IFERROR(VLOOKUP(D90,DB!A:G,7,0),"")</f>
        <v/>
      </c>
      <c r="K90" s="123"/>
      <c r="L90" s="124" t="str">
        <f>IFERROR(VLOOKUP(D90,DB!A:I,9,0),"")</f>
        <v/>
      </c>
    </row>
  </sheetData>
  <dataValidations count="2">
    <dataValidation allowBlank="1" showInputMessage="1" showErrorMessage="1" sqref="E1" xr:uid="{9E1BC488-8814-4F8A-8DBE-742B3278AB71}"/>
    <dataValidation type="list" allowBlank="1" showInputMessage="1" showErrorMessage="1" sqref="E2:E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2025-11-17T10:34:41Z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