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5" documentId="120_S{2AC9BD13-BADA-5192-A53E-5A8FF88502F6}" xr6:coauthVersionLast="47" xr6:coauthVersionMax="47" xr10:uidLastSave="{46F25222-83BF-46F0-A504-6FFC035692C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<sst xmlns="http://schemas.openxmlformats.org/spreadsheetml/2006/main" count="180311" uniqueCount="39140">
  <si>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</si>
  <si>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</si>
  <si>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</si>
  <si>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</si>
  <si>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</si>
  <si>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</si>
  <si>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</si>
  <si>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</si>
  <si>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</si>
  <si>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</si>
  <si>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</si>
  <si>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</si>
  <si>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</si>
  <si>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</si>
  <si>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</si>
  <si>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</si>
  <si>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</si>
  <si>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</si>
  <si>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</si>
  <si>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</si>
  <si>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</si>
  <si>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</si>
  <si>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</si>
  <si>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</si>
  <si>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</si>
  <si>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</si>
  <si>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</si>
  <si>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</si>
  <si>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</si>
  <si>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</si>
  <si>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</si>
  <si>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</si>
  <si>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</si>
  <si>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</si>
  <si>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</si>
  <si>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</si>
  <si>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</si>
  <si>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</si>
  <si>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</si>
  <si>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</si>
  <si>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</si>
  <si>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</si>
  <si>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</si>
  <si>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</si>
  <si>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</si>
  <si>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</si>
  <si>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</si>
  <si>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</si>
  <si>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</si>
  <si>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</si>
  <si>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</si>
  <si>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</si>
  <si>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</si>
  <si>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</si>
  <si>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</si>
  <si>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</si>
  <si>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</si>
  <si>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</si>
  <si>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</si>
  <si>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</si>
  <si>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</si>
  <si>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</si>
  <si>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</si>
  <si>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</si>
  <si>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</si>
  <si>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</si>
  <si>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</si>
  <si>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</si>
  <si>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</si>
  <si>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</si>
  <si>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</si>
  <si>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</si>
  <si>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</si>
  <si>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</si>
  <si>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</si>
  <si>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</si>
  <si>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</si>
  <si>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</si>
  <si>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</si>
  <si>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</si>
  <si>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</si>
  <si>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</si>
  <si>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</si>
  <si>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</si>
  <si>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</si>
  <si>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</si>
  <si>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</si>
  <si>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</si>
  <si>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</si>
  <si>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</si>
  <si>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</si>
  <si>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</si>
  <si>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</si>
  <si>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</si>
  <si>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</si>
  <si>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</si>
  <si>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</si>
  <si>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</si>
  <si>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</si>
  <si>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</si>
  <si>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</si>
  <si>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</si>
  <si>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</si>
  <si>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</si>
  <si>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</si>
  <si>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</si>
  <si>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</si>
  <si>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</si>
  <si>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</si>
  <si>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</si>
  <si>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</si>
  <si>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</si>
  <si>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</si>
  <si>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</si>
  <si>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</si>
  <si>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</si>
  <si>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</si>
  <si>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</si>
  <si>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</si>
  <si>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</si>
  <si>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</si>
  <si>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</si>
  <si>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</si>
  <si>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</si>
  <si>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</si>
  <si>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</si>
  <si>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</si>
  <si>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</si>
  <si>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</si>
  <si>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</si>
  <si>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</si>
  <si>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</si>
  <si>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</si>
  <si>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</si>
  <si>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</si>
  <si>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</si>
  <si>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</si>
  <si>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</si>
  <si>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</si>
  <si>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</si>
  <si>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</si>
  <si>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</si>
  <si>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</si>
  <si>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</si>
  <si>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</si>
  <si>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</si>
  <si>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</si>
  <si>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</si>
  <si>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</si>
  <si>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</si>
  <si>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</si>
  <si>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</si>
  <si>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</si>
  <si>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</si>
  <si>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</si>
  <si>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</si>
  <si>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</si>
  <si>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</si>
  <si>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</si>
  <si>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</si>
  <si>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</si>
  <si>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</si>
  <si>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</si>
  <si>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</si>
  <si>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</si>
  <si>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</si>
  <si>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</si>
  <si>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</si>
  <si>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</si>
  <si>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</si>
  <si>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</si>
  <si>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</si>
  <si>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</si>
  <si>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</si>
  <si>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</si>
  <si>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</si>
  <si>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</si>
  <si>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</si>
  <si>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</si>
  <si>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</si>
  <si>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</si>
  <si>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</si>
  <si>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</si>
  <si>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</si>
  <si>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</si>
  <si>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</si>
  <si>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</si>
  <si>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</si>
  <si>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</si>
  <si>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</si>
  <si>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</si>
  <si>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</si>
  <si>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</si>
  <si>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</si>
  <si>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</si>
  <si>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</si>
  <si>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</si>
  <si>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</si>
  <si>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</si>
  <si>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</si>
  <si>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</si>
  <si>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</si>
  <si>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</si>
  <si>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</si>
  <si>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</si>
  <si>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</si>
  <si>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</si>
  <si>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</si>
  <si>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</si>
  <si>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</si>
  <si>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</si>
  <si>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</si>
  <si>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</si>
  <si>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</si>
  <si>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</si>
  <si>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</si>
  <si>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</si>
  <si>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</si>
  <si>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</si>
  <si>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</si>
  <si>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</si>
  <si>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</si>
  <si>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</si>
  <si>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</si>
  <si>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</si>
  <si>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</si>
  <si>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</si>
  <si>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</si>
  <si>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</si>
  <si>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</si>
  <si>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</si>
  <si>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</si>
  <si>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</si>
  <si>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</si>
  <si>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</si>
  <si>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</si>
  <si>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</si>
  <si>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</si>
  <si>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</si>
  <si>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</si>
  <si>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</si>
  <si>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</si>
  <si>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</si>
  <si>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</si>
  <si>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</si>
  <si>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</si>
  <si>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</si>
  <si>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</si>
  <si>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</si>
  <si>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</si>
  <si>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</si>
  <si>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</si>
  <si>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</si>
  <si>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</si>
  <si>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</si>
  <si>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</si>
  <si>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</si>
  <si>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</si>
  <si>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</si>
  <si>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</si>
  <si>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</si>
  <si>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</si>
  <si>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</si>
  <si>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</si>
  <si>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</si>
  <si>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</si>
  <si>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</si>
  <si>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</si>
  <si>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</si>
  <si>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</si>
  <si>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</si>
  <si>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</si>
  <si>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</si>
  <si>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</si>
  <si>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</si>
  <si>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</si>
  <si>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</si>
  <si>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</si>
  <si>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</si>
  <si>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</si>
  <si>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</si>
  <si>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</si>
  <si>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</si>
  <si>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</si>
  <si>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</si>
  <si>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</si>
  <si>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</si>
  <si>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</si>
  <si>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</si>
  <si>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</si>
  <si>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</si>
  <si>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</si>
  <si>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</si>
  <si>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</si>
  <si>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</si>
  <si>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</si>
  <si>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</si>
  <si>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</si>
  <si>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</si>
  <si>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</si>
  <si>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</si>
  <si>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</si>
  <si>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</si>
  <si>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</si>
  <si>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</si>
  <si>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</si>
  <si>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</si>
  <si>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</si>
  <si>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</si>
  <si>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</si>
  <si>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</si>
  <si>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</si>
  <si>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</si>
  <si>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</si>
  <si>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</si>
  <si>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</si>
  <si>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</si>
  <si>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</si>
  <si>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</si>
  <si>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</si>
  <si>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</si>
  <si>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</si>
  <si>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</si>
  <si>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</si>
  <si>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</si>
  <si>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</si>
  <si>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</si>
  <si>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</si>
  <si>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</si>
  <si>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</si>
  <si>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</si>
  <si>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</si>
  <si>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</si>
  <si>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</si>
  <si>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</si>
  <si>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</si>
  <si>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</si>
  <si>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</si>
  <si>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</si>
  <si>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</si>
  <si>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</si>
  <si>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</si>
  <si>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</si>
  <si>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</si>
  <si>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</si>
  <si>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</si>
  <si>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</si>
  <si>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</si>
  <si>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</si>
  <si>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</si>
  <si>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</si>
  <si>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</si>
  <si>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</si>
  <si>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</si>
  <si>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</si>
  <si>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</si>
  <si>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</si>
  <si>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</si>
  <si>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</si>
  <si>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</si>
  <si>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</si>
  <si>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</si>
  <si>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</si>
  <si>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</si>
  <si>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</si>
  <si>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</si>
  <si>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</si>
  <si>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</si>
  <si>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</si>
  <si>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</si>
  <si>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</si>
  <si>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</si>
  <si>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</si>
  <si>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</si>
  <si>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</si>
  <si>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</si>
  <si>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</si>
  <si>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</si>
  <si>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</si>
  <si>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</si>
  <si>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</si>
  <si>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</si>
  <si>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</si>
  <si>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</si>
  <si>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</si>
  <si>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</si>
  <si>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</si>
  <si>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</si>
  <si>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</si>
  <si>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</si>
  <si>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</si>
  <si>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</si>
  <si>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</si>
  <si>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</si>
  <si>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</si>
  <si>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</si>
  <si>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</si>
  <si>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</si>
  <si>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</si>
  <si>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</si>
  <si>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</si>
  <si>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</si>
  <si>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</si>
  <si>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</si>
  <si>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</si>
  <si>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</si>
  <si>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</si>
  <si>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</si>
  <si>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</si>
  <si>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</si>
  <si>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</si>
  <si>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</si>
  <si>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</si>
  <si>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</si>
  <si>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</si>
  <si>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</si>
  <si>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</si>
  <si>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</si>
  <si>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</si>
  <si>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</si>
  <si>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</si>
  <si>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</si>
  <si>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</si>
  <si>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</si>
  <si>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</si>
  <si>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</si>
  <si>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</si>
  <si>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</si>
  <si>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</si>
  <si>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</si>
  <si>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</si>
  <si>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</si>
  <si>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</si>
  <si>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</si>
  <si>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</si>
  <si>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</si>
  <si>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</si>
  <si>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</si>
  <si>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</si>
  <si>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</si>
  <si>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</si>
  <si>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</si>
  <si>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</si>
  <si>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</si>
  <si>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</si>
  <si>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</si>
  <si>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</si>
  <si>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</si>
  <si>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</si>
  <si>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</si>
  <si>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</si>
  <si>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</si>
  <si>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</si>
  <si>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</si>
  <si>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</si>
  <si>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</si>
  <si>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</si>
  <si>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</si>
  <si>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</si>
  <si>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</si>
  <si>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</si>
  <si>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</si>
  <si>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</si>
  <si>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</si>
  <si>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</si>
  <si>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</si>
  <si>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</si>
  <si>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</si>
  <si>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</si>
  <si>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</si>
  <si>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</si>
  <si>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</si>
  <si>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</si>
  <si>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</si>
  <si>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</si>
  <si>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</si>
  <si>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</si>
  <si>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</si>
  <si>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</si>
  <si>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</si>
  <si>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</si>
  <si>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</si>
  <si>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</si>
  <si>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</si>
  <si>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</si>
  <si>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</si>
  <si>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</si>
  <si>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</si>
  <si>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</si>
  <si>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</si>
  <si>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</si>
  <si>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</si>
  <si>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</si>
  <si>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</si>
  <si>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</si>
  <si>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</si>
  <si>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</si>
  <si>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</si>
  <si>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</si>
  <si>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</si>
  <si>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</si>
  <si>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</si>
  <si>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</si>
  <si>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</si>
  <si>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</si>
  <si>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</si>
  <si>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</si>
  <si>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</si>
  <si>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</si>
  <si>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</si>
  <si>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</si>
  <si>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</si>
  <si>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</si>
  <si>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</si>
  <si>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</si>
  <si>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</si>
  <si>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</si>
  <si>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</si>
  <si>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</si>
  <si>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</si>
  <si>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</si>
  <si>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</si>
  <si>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</si>
  <si>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</si>
  <si>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</si>
  <si>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</si>
  <si>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</si>
  <si>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</si>
  <si>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</si>
  <si>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</si>
  <si>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</si>
  <si>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</si>
  <si>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</si>
  <si>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</si>
  <si>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</si>
  <si>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</si>
  <si>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</si>
  <si>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</si>
  <si>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</si>
  <si>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</si>
  <si>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</si>
  <si>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</si>
  <si>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</si>
  <si>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</si>
  <si>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</si>
  <si>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</si>
  <si>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</si>
  <si>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</si>
  <si>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</si>
  <si>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</si>
  <si>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</si>
  <si>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</si>
  <si>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</si>
  <si>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</si>
  <si>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</si>
  <si>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</si>
  <si>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</si>
  <si>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</si>
  <si>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</si>
  <si>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</si>
  <si>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</si>
  <si>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</si>
  <si>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</si>
  <si>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</si>
  <si>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</si>
  <si>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</si>
  <si>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</si>
  <si>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</si>
  <si>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</si>
  <si>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</si>
  <si>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</si>
  <si>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</si>
  <si>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</si>
  <si>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</si>
  <si>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</si>
  <si>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</si>
  <si>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</si>
  <si>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</si>
  <si>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</si>
  <si>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</si>
  <si>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</si>
  <si>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</si>
  <si>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</si>
  <si>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</si>
  <si>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</si>
  <si>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</si>
  <si>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</si>
  <si>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</si>
  <si>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</si>
  <si>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</si>
  <si>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</si>
  <si>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</si>
  <si>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</si>
  <si>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</si>
  <si>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</si>
  <si>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</si>
  <si>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</si>
  <si>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</si>
  <si>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</si>
  <si>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</si>
  <si>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</si>
  <si>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</si>
  <si>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</si>
  <si>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</si>
  <si>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</si>
  <si>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</si>
  <si>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</si>
  <si>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</si>
  <si>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</si>
  <si>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</si>
  <si>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</si>
  <si>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</si>
  <si>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</si>
  <si>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</si>
  <si>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</si>
  <si>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</si>
  <si>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</si>
  <si>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</si>
  <si>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</si>
  <si>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</si>
  <si>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</si>
  <si>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</si>
  <si>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</si>
  <si>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</si>
  <si>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</si>
  <si>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</si>
  <si>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</si>
  <si>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</si>
  <si>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</si>
  <si>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</si>
  <si>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</si>
  <si>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</si>
  <si>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</si>
  <si>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</si>
  <si>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</si>
  <si>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</si>
  <si>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</si>
  <si>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</si>
  <si>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</si>
  <si>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</si>
  <si>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</si>
  <si>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</si>
  <si>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</si>
  <si>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</si>
  <si>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</si>
  <si>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</si>
  <si>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</si>
  <si>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</si>
  <si>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</si>
  <si>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</si>
  <si>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</si>
  <si>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</si>
  <si>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</si>
  <si>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</si>
  <si>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</si>
  <si>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</si>
  <si>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</si>
  <si>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</si>
  <si>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</si>
  <si>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</si>
  <si>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</si>
  <si>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</si>
  <si>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</si>
  <si>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</si>
  <si>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</si>
  <si>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</si>
  <si>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</si>
  <si>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</si>
  <si>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</si>
  <si>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</si>
  <si>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</si>
  <si>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</si>
  <si>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</si>
  <si>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</si>
  <si>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</si>
  <si>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</si>
  <si>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</si>
  <si>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</si>
  <si>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</si>
  <si>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</si>
  <si>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</si>
  <si>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</si>
  <si>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</si>
  <si>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</si>
  <si>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</si>
  <si>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</si>
  <si>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</si>
  <si>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</si>
  <si>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</si>
  <si>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</si>
  <si>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</si>
  <si>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</si>
  <si>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</si>
  <si>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</si>
  <si>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</si>
  <si>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</si>
  <si>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</si>
  <si>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</si>
  <si>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</si>
  <si>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</si>
  <si>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</si>
  <si>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</si>
  <si>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</si>
  <si>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</si>
  <si>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</si>
  <si>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</si>
  <si>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</si>
  <si>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</si>
  <si>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</si>
  <si>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</si>
  <si>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</si>
  <si>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</si>
  <si>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</si>
  <si>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</si>
  <si>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</si>
  <si>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</si>
  <si>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</si>
  <si>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</si>
  <si>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</si>
  <si>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</si>
  <si>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</si>
  <si>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</si>
  <si>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</si>
  <si>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</si>
  <si>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</si>
  <si>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</si>
  <si>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</si>
  <si>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</si>
  <si>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</si>
  <si>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</si>
  <si>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</si>
  <si>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</si>
  <si>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</si>
  <si>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</si>
  <si>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</si>
  <si>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</si>
  <si>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</si>
  <si>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</si>
  <si>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</si>
  <si>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</si>
  <si>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</si>
  <si>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</si>
  <si>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</si>
  <si>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</si>
  <si>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</si>
  <si>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</si>
  <si>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</si>
  <si>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</si>
  <si>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</si>
  <si>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</si>
  <si>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</si>
  <si>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</si>
  <si>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</si>
  <si>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</si>
  <si>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</si>
  <si>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</si>
  <si>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</si>
  <si>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</si>
  <si>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</si>
  <si>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</si>
  <si>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</si>
  <si>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</si>
  <si>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</si>
  <si>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</si>
  <si>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</si>
  <si>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</si>
  <si>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</si>
  <si>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</si>
  <si>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</si>
  <si>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</si>
  <si>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</si>
  <si>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</si>
  <si>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</si>
  <si>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</si>
  <si>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</si>
  <si>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</si>
  <si>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</si>
  <si>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</si>
  <si>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</si>
  <si>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</si>
  <si>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</si>
  <si>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</si>
  <si>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</si>
  <si>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</si>
  <si>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</si>
  <si>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</si>
  <si>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</si>
  <si>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</si>
  <si>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</si>
  <si>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</si>
  <si>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</si>
  <si>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</si>
  <si>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</si>
  <si>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</si>
  <si>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</si>
  <si>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</si>
  <si>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</si>
  <si>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</si>
  <si>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</si>
  <si>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</si>
  <si>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</si>
  <si>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</si>
  <si>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</si>
  <si>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</si>
  <si>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</si>
  <si>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</si>
  <si>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</si>
  <si>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</si>
  <si>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</si>
  <si>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</si>
  <si>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</si>
  <si>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</si>
  <si>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</si>
  <si>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</si>
  <si>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</si>
  <si>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</si>
  <si>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</si>
  <si>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</si>
  <si>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</si>
  <si>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</si>
  <si>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</si>
  <si>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</si>
  <si>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</si>
  <si>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</si>
  <si>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</si>
  <si>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</si>
  <si>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</si>
  <si>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</si>
  <si>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</si>
  <si>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</si>
  <si>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</si>
  <si>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</si>
  <si>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</si>
  <si>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</si>
  <si>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</si>
  <si>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</si>
  <si>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</si>
  <si>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</si>
  <si>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</si>
  <si>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</si>
  <si>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</si>
  <si>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</si>
  <si>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</si>
  <si>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</si>
  <si>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</si>
  <si>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</si>
  <si>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</si>
  <si>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</si>
  <si>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</si>
  <si>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</si>
  <si>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</si>
  <si>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</si>
  <si>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</si>
  <si>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</si>
  <si>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</si>
  <si>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</si>
  <si>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</si>
  <si>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</si>
  <si>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</si>
  <si>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</si>
  <si>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</si>
  <si>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</si>
  <si>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</si>
  <si>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</si>
  <si>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</si>
  <si>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</si>
  <si>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</si>
  <si>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</si>
  <si>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</si>
  <si>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</si>
  <si>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</si>
  <si>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</si>
  <si>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</si>
  <si>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</si>
  <si>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</si>
  <si>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</si>
  <si>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</si>
  <si>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</si>
  <si>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</si>
  <si>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</si>
  <si>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</si>
  <si>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</si>
  <si>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</si>
  <si>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</si>
  <si>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</si>
  <si>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</si>
  <si>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</si>
  <si>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</si>
  <si>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</si>
  <si>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</si>
  <si>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</si>
  <si>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</si>
  <si>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</si>
  <si>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</si>
  <si>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</si>
  <si>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</si>
  <si>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</si>
  <si>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</si>
  <si>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</si>
  <si>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</si>
  <si>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</si>
  <si>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</si>
  <si>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</si>
  <si>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</si>
  <si>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</si>
  <si>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</si>
  <si>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</si>
  <si>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</si>
  <si>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</si>
  <si>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</si>
  <si>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</si>
  <si>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</si>
  <si>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</si>
  <si>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</si>
  <si>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</si>
  <si>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</si>
  <si>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</si>
  <si>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</si>
  <si>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</si>
  <si>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</si>
  <si>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</si>
  <si>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</si>
  <si>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</si>
  <si>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</si>
  <si>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</si>
  <si>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</si>
  <si>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</si>
  <si>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</si>
  <si>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</si>
  <si>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</si>
  <si>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</si>
  <si>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</si>
  <si>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</si>
  <si>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</si>
  <si>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</si>
  <si>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</si>
  <si>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</si>
  <si>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</si>
  <si>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</si>
  <si>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</si>
  <si>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</si>
  <si>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</si>
  <si>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</si>
  <si>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</si>
  <si>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</si>
  <si>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</si>
  <si>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</si>
  <si>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</si>
  <si>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</si>
  <si>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</si>
  <si>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</si>
  <si>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</si>
  <si>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</si>
  <si>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</si>
  <si>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</si>
  <si>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</si>
  <si>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</si>
  <si>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</si>
  <si>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</si>
  <si>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</si>
  <si>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</si>
  <si>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</si>
  <si>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</si>
  <si>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</si>
  <si>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</si>
  <si>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</si>
  <si>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</si>
  <si>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</si>
  <si>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</si>
  <si>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</si>
  <si>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</si>
  <si>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</si>
  <si>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</si>
  <si>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</si>
  <si>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</si>
  <si>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</si>
  <si>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</si>
  <si>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</si>
  <si>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</si>
  <si>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</si>
  <si>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</si>
  <si>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</si>
  <si>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</si>
  <si>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</si>
  <si>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</si>
  <si>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</si>
  <si>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</si>
  <si>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</si>
  <si>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</si>
  <si>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</si>
  <si>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</si>
  <si>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</si>
  <si>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</si>
  <si>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</si>
  <si>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</si>
  <si>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</si>
  <si>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</si>
  <si>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</si>
  <si>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</si>
  <si>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</si>
  <si>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</si>
  <si>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</si>
  <si>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</si>
  <si>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</si>
  <si>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</si>
  <si>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</si>
  <si>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</si>
  <si>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</si>
  <si>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</si>
  <si>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</si>
  <si>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</si>
  <si>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</si>
  <si>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</si>
  <si>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</si>
  <si>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</si>
  <si>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</si>
  <si>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</si>
  <si>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</si>
  <si>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</si>
  <si>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</si>
  <si>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</si>
  <si>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</si>
  <si>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</si>
  <si>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</si>
  <si>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</si>
  <si>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</si>
  <si>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</si>
  <si>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</si>
  <si>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</si>
  <si>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</si>
  <si>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</si>
  <si>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</si>
  <si>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</si>
  <si>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</si>
  <si>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</si>
  <si>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</si>
  <si>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</si>
  <si>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</si>
  <si>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</si>
  <si>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</si>
  <si>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</si>
  <si>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</si>
  <si>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</si>
  <si>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</si>
  <si>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</si>
  <si>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</si>
  <si>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</si>
  <si>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</si>
  <si>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</si>
  <si>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</si>
  <si>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</si>
  <si>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</si>
  <si>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</si>
  <si>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</si>
  <si>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</si>
  <si>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</si>
  <si>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</si>
  <si>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</si>
  <si>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</si>
  <si>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</si>
  <si>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</si>
  <si>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</si>
  <si>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</si>
  <si>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</si>
  <si>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</si>
  <si>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</si>
  <si>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</si>
  <si>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</si>
  <si>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</si>
  <si>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</si>
  <si>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</si>
  <si>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</si>
  <si>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</si>
  <si>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</si>
  <si>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</si>
  <si>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</si>
  <si>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</si>
  <si>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</si>
  <si>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</si>
  <si>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</si>
  <si>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</si>
  <si>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</si>
  <si>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</si>
  <si>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</si>
  <si>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</si>
  <si>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</si>
  <si>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</si>
  <si>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</si>
  <si>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</si>
  <si>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</si>
  <si>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</si>
  <si>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</si>
  <si>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</si>
  <si>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</si>
  <si>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</si>
  <si>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</si>
  <si>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</si>
  <si>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</si>
  <si>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</si>
  <si>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</si>
  <si>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</si>
  <si>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</si>
  <si>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</si>
  <si>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</si>
  <si>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</si>
  <si>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</si>
  <si>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</si>
  <si>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</si>
  <si>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</si>
  <si>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</si>
  <si>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</si>
  <si>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</si>
  <si>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</si>
  <si>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</si>
  <si>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</si>
  <si>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</si>
  <si>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</si>
  <si>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</si>
  <si>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</si>
  <si>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</si>
  <si>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</si>
  <si>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</si>
  <si>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</si>
  <si>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</si>
  <si>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</si>
  <si>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</si>
  <si>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</si>
  <si>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</si>
  <si>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</si>
  <si>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</si>
  <si>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</si>
  <si>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</si>
  <si>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</si>
  <si>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</si>
  <si>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</si>
  <si>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</si>
  <si>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</si>
  <si>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</si>
  <si>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</si>
  <si>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</si>
  <si>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</si>
  <si>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</si>
  <si>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</si>
  <si>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</si>
  <si>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</si>
  <si>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</si>
  <si>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</si>
  <si>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</si>
  <si>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</si>
  <si>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</si>
  <si>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</si>
  <si>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</si>
  <si>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</si>
  <si>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</si>
  <si>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</si>
  <si>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</si>
  <si>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</si>
  <si>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</si>
  <si>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</si>
  <si>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</si>
  <si>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</si>
  <si>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</si>
  <si>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</si>
  <si>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</si>
  <si>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</si>
  <si>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</si>
  <si>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</si>
  <si>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</si>
  <si>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</si>
  <si>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</si>
  <si>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</si>
  <si>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</si>
  <si>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</si>
  <si>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</si>
  <si>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</si>
  <si>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</si>
  <si>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</si>
  <si>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</si>
  <si>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</si>
  <si>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</si>
  <si>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</si>
  <si>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</si>
  <si>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</si>
  <si>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</si>
  <si>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</si>
  <si>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</si>
  <si>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</si>
  <si>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</si>
  <si>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</si>
  <si>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</si>
  <si>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</si>
  <si>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</si>
  <si>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</si>
  <si>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</si>
  <si>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</si>
  <si>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</si>
  <si>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</si>
  <si>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</si>
  <si>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</si>
  <si>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</si>
  <si>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</si>
  <si>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</si>
  <si>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</si>
  <si>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</si>
  <si>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</si>
  <si>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</si>
  <si>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</si>
  <si>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</si>
  <si>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</si>
  <si>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</si>
  <si>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</si>
  <si>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</si>
  <si>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</si>
  <si>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</si>
  <si>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</si>
  <si>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</si>
  <si>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</si>
  <si>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</si>
  <si>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</si>
  <si>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</si>
  <si>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</si>
  <si>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</si>
  <si>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</si>
  <si>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</si>
  <si>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</si>
  <si>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</si>
  <si>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</si>
  <si>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</si>
  <si>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</si>
  <si>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</si>
  <si>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</si>
  <si>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</si>
  <si>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</si>
  <si>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</si>
  <si>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</si>
  <si>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</si>
  <si>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</si>
  <si>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</si>
  <si>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</si>
  <si>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</si>
  <si>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</si>
  <si>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</si>
  <si>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</si>
  <si>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</si>
  <si>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</si>
  <si>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</si>
  <si>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</si>
  <si>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</si>
  <si>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</si>
  <si>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</si>
  <si>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</si>
  <si>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</si>
  <si>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</si>
  <si>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</si>
  <si>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</si>
  <si>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</si>
  <si>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</si>
  <si>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</si>
  <si>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</si>
  <si>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</si>
  <si>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</si>
  <si>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</si>
  <si>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</si>
  <si>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</si>
  <si>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</si>
  <si>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</si>
  <si>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</si>
  <si>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</si>
  <si>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</si>
  <si>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</si>
  <si>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</si>
  <si>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</si>
  <si>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</si>
  <si>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</si>
  <si>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</si>
  <si>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</si>
  <si>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</si>
  <si>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</si>
  <si>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</si>
  <si>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</si>
  <si>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</si>
  <si>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</si>
  <si>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</si>
  <si>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</si>
  <si>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</si>
  <si>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</si>
  <si>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</si>
  <si>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</si>
  <si>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</si>
  <si>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</si>
  <si>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</si>
  <si>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</si>
  <si>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</si>
  <si>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</si>
  <si>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</si>
  <si>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</si>
  <si>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</si>
  <si>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</si>
  <si>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</si>
  <si>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</si>
  <si>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</si>
  <si>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</si>
  <si>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</si>
  <si>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</si>
  <si>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</si>
  <si>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</si>
  <si>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</si>
  <si>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</si>
  <si>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</si>
  <si>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</si>
  <si>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</si>
  <si>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</si>
  <si>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</si>
  <si>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</si>
  <si>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</si>
  <si>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</si>
  <si>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</si>
  <si>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</si>
  <si>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</si>
  <si>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</si>
  <si>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</si>
  <si>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</si>
  <si>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</si>
  <si>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</si>
  <si>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</si>
  <si>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</si>
  <si>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</si>
  <si>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</si>
  <si>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</si>
  <si>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</si>
  <si>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</si>
  <si>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</si>
  <si>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</si>
  <si>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</si>
  <si>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</si>
  <si>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</si>
  <si>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</si>
  <si>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</si>
  <si>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</si>
  <si>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</si>
  <si>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</si>
  <si>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</si>
  <si>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</si>
  <si>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</si>
  <si>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</si>
  <si>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</si>
  <si>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</si>
  <si>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</si>
  <si>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</si>
  <si>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</si>
  <si>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</si>
  <si>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</si>
  <si>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</si>
  <si>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</si>
  <si>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</si>
  <si>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</si>
  <si>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</si>
  <si>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</si>
  <si>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</si>
  <si>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</si>
  <si>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</si>
  <si>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</si>
  <si>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</si>
  <si>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</si>
  <si>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</si>
  <si>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</si>
  <si>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</si>
  <si>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</si>
  <si>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</si>
  <si>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</si>
  <si>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</si>
  <si>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</si>
  <si>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</si>
  <si>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</si>
  <si>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</si>
  <si>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</si>
  <si>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</si>
  <si>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</si>
  <si>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</si>
  <si>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</si>
  <si>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</si>
  <si>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</si>
  <si>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</si>
  <si>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</si>
  <si>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</si>
  <si>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</si>
  <si>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</si>
  <si>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</si>
  <si>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</si>
  <si>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</si>
  <si>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</si>
  <si>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</si>
  <si>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</si>
  <si>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</si>
  <si>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</si>
  <si>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</si>
  <si>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</si>
  <si>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</si>
  <si>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</si>
  <si>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</si>
  <si>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</si>
  <si>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</si>
  <si>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</si>
  <si>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</si>
  <si>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</si>
  <si>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</si>
  <si>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</si>
  <si>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</si>
  <si>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</si>
  <si>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</si>
  <si>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</si>
  <si>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</si>
  <si>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</si>
  <si>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</si>
  <si>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</si>
  <si>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</si>
  <si>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</si>
  <si>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</si>
  <si>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</si>
  <si>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</si>
  <si>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</si>
  <si>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</si>
  <si>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</si>
  <si>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</si>
  <si>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</si>
  <si>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</si>
  <si>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</si>
  <si>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</si>
  <si>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</si>
  <si>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</si>
  <si>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</si>
  <si>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</si>
  <si>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</si>
  <si>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</si>
  <si>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</si>
  <si>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</si>
  <si>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</si>
  <si>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</si>
  <si>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</si>
  <si>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</si>
  <si>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</si>
  <si>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</si>
  <si>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</si>
  <si>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</si>
  <si>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</si>
  <si>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</si>
  <si>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</si>
  <si>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</si>
  <si>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</si>
  <si>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</si>
  <si>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</si>
  <si>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</si>
  <si>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</si>
  <si>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</si>
  <si>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</si>
  <si>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</si>
  <si>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</si>
  <si>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</si>
  <si>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</si>
  <si>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</si>
  <si>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</si>
  <si>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</si>
  <si>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</si>
  <si>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</si>
  <si>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</si>
  <si>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</si>
  <si>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</si>
  <si>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</si>
  <si>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</si>
  <si>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</si>
  <si>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</si>
  <si>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</si>
  <si>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</si>
  <si>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</si>
  <si>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</si>
  <si>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</si>
  <si>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</si>
  <si>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</si>
  <si>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</si>
  <si>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</si>
  <si>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</si>
  <si>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</si>
  <si>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</si>
  <si>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</si>
  <si>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</si>
  <si>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</si>
  <si>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</si>
  <si>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</si>
  <si>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</si>
  <si>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</si>
  <si>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</si>
  <si>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</si>
  <si>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</si>
  <si>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</si>
  <si>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</si>
  <si>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</si>
  <si>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</si>
  <si>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</si>
  <si>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</si>
  <si>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</si>
  <si>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</si>
  <si>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</si>
  <si>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</si>
  <si>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</si>
  <si>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</si>
  <si>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</si>
  <si>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</si>
  <si>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</si>
  <si>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</si>
  <si>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</si>
  <si>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</si>
  <si>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</si>
  <si>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</si>
  <si>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</si>
  <si>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</si>
  <si>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</si>
  <si>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</si>
  <si>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</si>
  <si>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</si>
  <si>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</si>
  <si>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</si>
  <si>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</si>
  <si>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</si>
  <si>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</si>
  <si>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</si>
  <si>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</si>
  <si>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</si>
  <si>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</si>
  <si>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</si>
  <si>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</si>
  <si>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</si>
  <si>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</si>
  <si>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</si>
  <si>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</si>
  <si>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</si>
  <si>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</si>
  <si>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</si>
  <si>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</si>
  <si>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</si>
  <si>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</si>
  <si>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</si>
  <si>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</si>
  <si>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</si>
  <si>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</si>
  <si>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</si>
  <si>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</si>
  <si>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</si>
  <si>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</si>
  <si>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</si>
  <si>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</si>
  <si>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</si>
  <si>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</si>
  <si>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</si>
  <si>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</si>
  <si>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</si>
  <si>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</si>
  <si>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</si>
  <si>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</si>
  <si>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</si>
  <si>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</si>
  <si>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</si>
  <si>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</si>
  <si>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</si>
  <si>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</si>
  <si>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</si>
  <si>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</si>
  <si>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</si>
  <si>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</si>
  <si>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</si>
  <si>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</si>
  <si>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</si>
  <si>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</si>
  <si>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</si>
  <si>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</si>
  <si>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</si>
  <si>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</si>
  <si>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</si>
  <si>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</si>
  <si>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</si>
  <si>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</si>
  <si>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</si>
  <si>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</si>
  <si>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</si>
  <si>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</si>
  <si>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</si>
  <si>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</si>
  <si>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</si>
  <si>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</si>
  <si>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</si>
  <si>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</si>
  <si>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</si>
  <si>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</si>
  <si>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</si>
  <si>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</si>
  <si>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</si>
  <si>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</si>
  <si>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</si>
  <si>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</si>
  <si>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</si>
  <si>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</si>
  <si>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</si>
  <si>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</si>
  <si>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</si>
  <si>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</si>
  <si>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</si>
  <si>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</si>
  <si>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</si>
  <si>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</si>
  <si>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</si>
  <si>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</si>
  <si>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</si>
  <si>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</si>
  <si>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</si>
  <si>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</si>
  <si>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</si>
  <si>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</si>
  <si>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</si>
  <si>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</si>
  <si>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</si>
  <si>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</si>
  <si>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</si>
  <si>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</si>
  <si>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</si>
  <si>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</si>
  <si>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</si>
  <si>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</si>
  <si>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</si>
  <si>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</si>
  <si>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</si>
  <si>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</si>
  <si>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</si>
  <si>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</si>
  <si>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</si>
  <si>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</si>
  <si>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</si>
  <si>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</si>
  <si>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</si>
  <si>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</si>
  <si>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</si>
  <si>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</si>
  <si>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</si>
  <si>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</si>
  <si>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</si>
  <si>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</si>
  <si>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</si>
  <si>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</si>
  <si>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</si>
  <si>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</si>
  <si>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</si>
  <si>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</si>
  <si>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</si>
  <si>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</si>
  <si>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</si>
  <si>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</si>
  <si>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</si>
  <si>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</si>
  <si>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</si>
  <si>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</si>
  <si>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</si>
  <si>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</si>
  <si>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</si>
  <si>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</si>
  <si>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</si>
  <si>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</si>
  <si>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</si>
  <si>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</si>
  <si>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</si>
  <si>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</si>
  <si>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</si>
  <si>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</si>
  <si>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</si>
  <si>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</si>
  <si>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</si>
  <si>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</si>
  <si>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</si>
  <si>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</si>
  <si>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</si>
  <si>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</si>
  <si>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</si>
  <si>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</si>
  <si>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</si>
  <si>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</si>
  <si>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</si>
  <si>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</si>
  <si>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</si>
  <si>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</si>
  <si>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</si>
  <si>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</si>
  <si>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</si>
  <si>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</si>
  <si>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</si>
  <si>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</si>
  <si>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</si>
  <si>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</si>
  <si>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</si>
  <si>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</si>
  <si>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</si>
  <si>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</si>
  <si>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</si>
  <si>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</si>
  <si>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</si>
  <si>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</si>
  <si>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</si>
  <si>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</si>
  <si>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</si>
  <si>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</si>
  <si>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</si>
  <si>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</si>
  <si>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</si>
  <si>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</si>
  <si>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</si>
  <si>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</si>
  <si>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</si>
  <si>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</si>
  <si>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</si>
  <si>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</si>
  <si>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</si>
  <si>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</si>
  <si>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</si>
  <si>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</si>
  <si>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</si>
  <si>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</si>
  <si>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</si>
  <si>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</si>
  <si>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</si>
  <si>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</si>
  <si>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</si>
  <si>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</si>
  <si>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</si>
  <si>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</si>
  <si>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</si>
  <si>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</si>
  <si>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</si>
  <si>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</si>
  <si>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</si>
  <si>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</si>
  <si>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</si>
  <si>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</si>
  <si>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</si>
  <si>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</si>
  <si>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</si>
  <si>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</si>
  <si>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</si>
  <si>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</si>
  <si>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</si>
  <si>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</si>
  <si>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</si>
  <si>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</si>
  <si>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</si>
  <si>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</si>
  <si>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</si>
  <si>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</si>
  <si>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</si>
  <si>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</si>
  <si>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</si>
  <si>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</si>
  <si>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</si>
  <si>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</si>
  <si>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</si>
  <si>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</si>
  <si>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</si>
  <si>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</si>
  <si>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</si>
  <si>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</si>
  <si>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</si>
  <si>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</si>
  <si>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</si>
  <si>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</si>
  <si>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</si>
  <si>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</si>
  <si>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</si>
  <si>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</si>
  <si>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</si>
  <si>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</si>
  <si>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</si>
  <si>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</si>
  <si>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</si>
  <si>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</si>
  <si>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</si>
  <si>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</si>
  <si>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</si>
  <si>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</si>
  <si>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</si>
  <si>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</si>
  <si>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</si>
  <si>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</si>
  <si>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</si>
  <si>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</si>
  <si>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</si>
  <si>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</si>
  <si>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</si>
  <si>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</si>
  <si>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</si>
  <si>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</si>
  <si>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</si>
  <si>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</si>
  <si>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</si>
  <si>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</si>
  <si>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</si>
  <si>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</si>
  <si>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</si>
  <si>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</si>
  <si>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</si>
  <si>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</si>
  <si>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</si>
  <si>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</si>
  <si>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</si>
  <si>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</si>
  <si>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</si>
  <si>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</si>
  <si>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</si>
  <si>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</si>
  <si>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</si>
  <si>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</si>
  <si>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</si>
  <si>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</si>
  <si>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</si>
  <si>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</si>
  <si>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</si>
  <si>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</si>
  <si>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</si>
  <si>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</si>
  <si>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</si>
  <si>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</si>
  <si>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</si>
  <si>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</si>
  <si>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</si>
  <si>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</si>
  <si>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</si>
  <si>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</si>
  <si>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</si>
  <si>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</si>
  <si>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</si>
  <si>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</si>
  <si>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</si>
  <si>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</si>
  <si>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</si>
  <si>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</si>
  <si>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</si>
  <si>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</si>
  <si>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</si>
  <si>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</si>
  <si>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</si>
  <si>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</si>
  <si>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</si>
  <si>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</si>
  <si>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</si>
  <si>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</si>
  <si>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</si>
  <si>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</si>
  <si>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</si>
  <si>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</si>
  <si>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</si>
  <si>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</si>
  <si>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</si>
  <si>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</si>
  <si>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</si>
  <si>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</si>
  <si>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</si>
  <si>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</si>
  <si>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</si>
  <si>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</si>
  <si>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</si>
  <si>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</si>
  <si>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</si>
  <si>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</si>
  <si>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</si>
  <si>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</si>
  <si>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</si>
  <si>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</si>
  <si>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</si>
  <si>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</si>
  <si>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</si>
  <si>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</si>
  <si>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</si>
  <si>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</si>
  <si>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</si>
  <si>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</si>
  <si>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</si>
  <si>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</si>
  <si>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</si>
  <si>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</si>
  <si>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</si>
  <si>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</si>
  <si>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</si>
  <si>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</si>
  <si>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</si>
  <si>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</si>
  <si>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</si>
  <si>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</si>
  <si>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</si>
  <si>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</si>
  <si>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</si>
  <si>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</si>
  <si>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</si>
  <si>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</si>
  <si>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</si>
  <si>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</si>
  <si>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</si>
  <si>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</si>
  <si>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</si>
  <si>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</si>
  <si>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</si>
  <si>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</si>
  <si>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</si>
  <si>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</si>
  <si>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</si>
  <si>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</si>
  <si>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</si>
  <si>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</si>
  <si>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</si>
  <si>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</si>
  <si>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</si>
  <si>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</si>
  <si>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</si>
  <si>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</si>
  <si>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</si>
  <si>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</si>
  <si>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</si>
  <si>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</si>
  <si>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</si>
  <si>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</si>
  <si>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</si>
  <si>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</si>
  <si>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</si>
  <si>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</si>
  <si>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</si>
  <si>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</si>
  <si>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</si>
  <si>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</si>
  <si>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</si>
  <si>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</si>
  <si>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</si>
  <si>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</si>
  <si>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</si>
  <si>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</si>
  <si>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</si>
  <si>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</si>
  <si>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</si>
  <si>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</si>
  <si>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</si>
  <si>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</si>
  <si>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</si>
  <si>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</si>
  <si>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</si>
  <si>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</si>
  <si>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</si>
  <si>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</si>
  <si>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</si>
  <si>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</si>
  <si>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</si>
  <si>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</si>
  <si>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</si>
  <si>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</si>
  <si>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</si>
  <si>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</si>
  <si>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</si>
  <si>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</si>
  <si>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</si>
  <si>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</si>
  <si>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</si>
  <si>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</si>
  <si>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</si>
  <si>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</si>
  <si>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</si>
  <si>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</si>
  <si>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</si>
  <si>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</si>
  <si>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</si>
  <si>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</si>
  <si>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</si>
  <si>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</si>
  <si>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</si>
  <si>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</si>
  <si>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</si>
  <si>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</si>
  <si>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</si>
  <si>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</si>
  <si>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</si>
  <si>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</si>
  <si>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</si>
  <si>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</si>
  <si>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</si>
  <si>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</si>
  <si>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</si>
  <si>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</si>
  <si>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</si>
  <si>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</si>
  <si>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</si>
  <si>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</si>
  <si>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</si>
  <si>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</si>
  <si>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</si>
  <si>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</si>
  <si>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</si>
  <si>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</si>
  <si>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</si>
  <si>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</si>
  <si>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</si>
  <si>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</si>
  <si>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</si>
  <si>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</si>
  <si>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</si>
  <si>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</si>
  <si>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</si>
  <si>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</si>
  <si>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</si>
  <si>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</si>
  <si>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</si>
  <si>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</si>
  <si>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</si>
  <si>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</si>
  <si>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</si>
  <si>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</si>
  <si>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</si>
  <si>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</si>
  <si>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</si>
  <si>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</si>
  <si>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</si>
  <si>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</si>
  <si>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</si>
  <si>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</si>
  <si>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</si>
  <si>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</si>
  <si>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</si>
  <si>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</si>
  <si>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</si>
  <si>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</si>
  <si>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</si>
  <si>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</si>
  <si>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</si>
  <si>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</si>
  <si>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</si>
  <si>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</si>
  <si>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</si>
  <si>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</si>
  <si>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</si>
  <si>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</si>
  <si>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</si>
  <si>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</si>
  <si>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</si>
  <si>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</si>
  <si>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</si>
  <si>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</si>
  <si>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</si>
  <si>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</si>
  <si>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</si>
  <si>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</si>
  <si>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</si>
  <si>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</si>
  <si>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</si>
  <si>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</si>
  <si>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</si>
  <si>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</si>
  <si>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</si>
  <si>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</si>
  <si>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</si>
  <si>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</si>
  <si>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</si>
  <si>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</si>
  <si>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</si>
  <si>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</si>
  <si>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</si>
  <si>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</si>
  <si>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</si>
  <si>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</si>
  <si>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</si>
  <si>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</si>
  <si>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</si>
  <si>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</si>
  <si>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</si>
  <si>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</si>
  <si>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</si>
  <si>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</si>
  <si>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</si>
  <si>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</si>
  <si>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</si>
  <si>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</si>
  <si>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</si>
  <si>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</si>
  <si>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</si>
  <si>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</si>
  <si>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</si>
  <si>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</si>
  <si>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</si>
  <si>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</si>
  <si>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</si>
  <si>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</si>
  <si>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</si>
  <si>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</si>
  <si>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</si>
  <si>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</si>
  <si>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</si>
  <si>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</si>
  <si>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</si>
  <si>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</si>
  <si>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</si>
  <si>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</si>
  <si>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</si>
  <si>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</si>
  <si>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</si>
  <si>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</si>
  <si>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</si>
  <si>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</si>
  <si>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</si>
  <si>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</si>
  <si>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</si>
  <si>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</si>
  <si>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</si>
  <si>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</si>
  <si>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</si>
  <si>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</si>
  <si>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</si>
  <si>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</si>
  <si>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</si>
  <si>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</si>
  <si>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</si>
  <si>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</si>
  <si>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</si>
  <si>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</si>
  <si>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</si>
  <si>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</si>
  <si>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</si>
  <si>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</si>
  <si>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</si>
  <si>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</si>
  <si>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</si>
  <si>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</si>
  <si>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</si>
  <si>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</si>
  <si>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</si>
  <si>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</si>
  <si>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</si>
  <si>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</si>
  <si>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</si>
  <si>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</si>
  <si>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</si>
  <si>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</si>
  <si>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</si>
  <si>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</si>
  <si>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</si>
  <si>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</si>
  <si>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</si>
  <si>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</si>
  <si>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</si>
  <si>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</si>
  <si>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</si>
  <si>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</si>
  <si>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</si>
  <si>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</si>
  <si>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</si>
  <si>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</si>
  <si>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</si>
  <si>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</si>
  <si>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</si>
  <si>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</si>
  <si>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</si>
  <si>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</si>
  <si>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</si>
  <si>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</si>
  <si>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</si>
  <si>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</si>
  <si>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</si>
  <si>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</si>
  <si>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</si>
  <si>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</si>
  <si>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</si>
  <si>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</si>
  <si>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</si>
  <si>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</si>
  <si>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</si>
  <si>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</si>
  <si>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</si>
  <si>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</si>
  <si>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</si>
  <si>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</si>
  <si>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</si>
  <si>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</si>
  <si>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</si>
  <si>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</si>
  <si>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</si>
  <si>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</si>
  <si>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</si>
  <si>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</si>
  <si>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</si>
  <si>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</si>
  <si>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</si>
  <si>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</si>
  <si>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</si>
  <si>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</si>
  <si>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</si>
  <si>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</si>
  <si>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</si>
  <si>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</si>
  <si>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</si>
  <si>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</si>
  <si>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</si>
  <si>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</si>
  <si>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</si>
  <si>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</si>
  <si>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</si>
  <si>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</si>
  <si>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</si>
  <si>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</si>
  <si>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</si>
  <si>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</si>
  <si>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</si>
  <si>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</si>
  <si>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</si>
  <si>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</si>
  <si>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</si>
  <si>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</si>
  <si>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</si>
  <si>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</si>
  <si>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</si>
  <si>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</si>
  <si>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</si>
  <si>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</si>
  <si>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</si>
  <si>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</si>
  <si>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</si>
  <si>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</si>
  <si>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</si>
  <si>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</si>
  <si>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</si>
  <si>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</si>
  <si>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</si>
  <si>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</si>
  <si>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</si>
  <si>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</si>
  <si>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</si>
  <si>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</si>
  <si>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</si>
  <si>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</si>
  <si>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</si>
  <si>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</si>
  <si>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</si>
  <si>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</si>
  <si>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</si>
  <si>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</si>
  <si>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</si>
  <si>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</si>
  <si>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</si>
  <si>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</si>
  <si>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</si>
  <si>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</si>
  <si>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</si>
  <si>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</si>
  <si>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</si>
  <si>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</si>
  <si>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</si>
  <si>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</si>
  <si>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</si>
  <si>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</si>
  <si>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</si>
  <si>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</si>
  <si>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</si>
  <si>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</si>
  <si>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</si>
  <si>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</si>
  <si>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</si>
  <si>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</si>
  <si>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</si>
  <si>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</si>
  <si>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</si>
  <si>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</si>
  <si>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</si>
  <si>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</si>
  <si>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</si>
  <si>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</si>
  <si>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</si>
  <si>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</si>
  <si>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</si>
  <si>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</si>
  <si>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</si>
  <si>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</si>
  <si>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</si>
  <si>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</si>
  <si>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</si>
  <si>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</si>
  <si>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</si>
  <si>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</si>
  <si>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</si>
  <si>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</si>
  <si>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</si>
  <si>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</si>
  <si>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</si>
  <si>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</si>
  <si>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</si>
  <si>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</si>
  <si>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</si>
  <si>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</si>
  <si>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</si>
  <si>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</si>
  <si>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</si>
  <si>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</si>
  <si>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</si>
  <si>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</si>
  <si>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</si>
  <si>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</si>
  <si>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</si>
  <si>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</si>
  <si>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</si>
  <si>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</si>
  <si>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</si>
  <si>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</si>
  <si>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</si>
  <si>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</si>
  <si>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</si>
  <si>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</si>
  <si>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</si>
  <si>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</si>
  <si>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</si>
  <si>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</si>
  <si>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</si>
  <si>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</si>
  <si>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</si>
  <si>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</si>
  <si>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</si>
  <si>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</si>
  <si>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</si>
  <si>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</si>
  <si>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</si>
  <si>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</si>
  <si>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</si>
  <si>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</si>
  <si>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</si>
  <si>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</si>
  <si>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</si>
  <si>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</si>
  <si>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</si>
  <si>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</si>
  <si>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</si>
  <si>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</si>
  <si>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</si>
  <si>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</si>
  <si>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</si>
  <si>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</si>
  <si>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</si>
  <si>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</si>
  <si>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</si>
  <si>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</si>
  <si>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</si>
  <si>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</si>
  <si>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</si>
  <si>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</si>
  <si>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</si>
  <si>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</si>
  <si>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</si>
  <si>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</si>
  <si>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</si>
  <si>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</si>
  <si>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</si>
  <si>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</si>
  <si>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</si>
  <si>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</si>
  <si>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</si>
  <si>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</si>
  <si>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</si>
  <si>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</si>
  <si>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</si>
  <si>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</si>
  <si>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</si>
  <si>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</si>
  <si>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</si>
  <si>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</si>
  <si>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</si>
  <si>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</si>
  <si>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</si>
  <si>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</si>
  <si>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</si>
  <si>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</si>
  <si>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</si>
  <si>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</si>
  <si>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</si>
  <si>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</si>
  <si>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</si>
  <si>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</si>
  <si>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</si>
  <si>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</si>
  <si>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</si>
  <si>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</si>
  <si>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</si>
  <si>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</si>
  <si>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</si>
  <si>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</si>
  <si>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</si>
  <si>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</si>
  <si>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</si>
  <si>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</si>
  <si>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</si>
  <si>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</si>
  <si>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</si>
  <si>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</si>
  <si>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</si>
  <si>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</si>
  <si>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</si>
  <si>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</si>
  <si>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</si>
  <si>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</si>
  <si>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</si>
  <si>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</si>
  <si>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</si>
  <si>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</si>
  <si>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</si>
  <si>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</si>
  <si>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</si>
  <si>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</si>
  <si>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</si>
  <si>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</si>
  <si>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</si>
  <si>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</si>
  <si>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</si>
  <si>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</si>
  <si>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</si>
  <si>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</si>
  <si>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</si>
  <si>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</si>
  <si>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</si>
  <si>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</si>
  <si>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</si>
  <si>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</si>
  <si>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</si>
  <si>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</si>
  <si>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</si>
  <si>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</si>
  <si>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</si>
  <si>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</si>
  <si>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</si>
  <si>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</si>
  <si>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</si>
  <si>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</si>
  <si>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</si>
  <si>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</si>
  <si>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</si>
  <si>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</si>
  <si>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</si>
  <si>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</si>
  <si>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</si>
  <si>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</si>
  <si>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</si>
  <si>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</si>
  <si>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</si>
  <si>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</si>
  <si>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</si>
  <si>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</si>
  <si>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</si>
  <si>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</si>
  <si>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</si>
  <si>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</si>
  <si>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</si>
  <si>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</si>
  <si>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</si>
  <si>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</si>
  <si>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</si>
  <si>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</si>
  <si>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</si>
  <si>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</si>
  <si>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</si>
  <si>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</si>
  <si>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</si>
  <si>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</si>
  <si>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</si>
  <si>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</si>
  <si>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</si>
  <si>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</si>
  <si>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</si>
  <si>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</si>
  <si>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</si>
  <si>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</si>
  <si>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</si>
  <si>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</si>
  <si>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</si>
  <si>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</si>
  <si>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</si>
  <si>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</si>
  <si>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</si>
  <si>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</si>
  <si>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</si>
  <si>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</si>
  <si>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</si>
  <si>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</si>
  <si>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</si>
  <si>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</si>
  <si>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</si>
  <si>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</si>
  <si>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</si>
  <si>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</si>
  <si>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</si>
  <si>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</si>
  <si>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</si>
  <si>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</si>
  <si>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</si>
  <si>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</si>
  <si>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</si>
  <si>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</si>
  <si>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</si>
  <si>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</si>
  <si>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</si>
  <si>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</si>
  <si>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</si>
  <si>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</si>
  <si>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</si>
  <si>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</si>
  <si>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</si>
  <si>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</si>
  <si>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</si>
  <si>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</si>
  <si>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</si>
  <si>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</si>
  <si>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</si>
  <si>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</si>
  <si>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</si>
  <si>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</si>
  <si>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</si>
  <si>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</si>
  <si>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</si>
  <si>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</si>
  <si>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</si>
  <si>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</si>
  <si>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</si>
  <si>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</si>
  <si>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</si>
  <si>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</si>
  <si>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</si>
  <si>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</si>
  <si>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</si>
  <si>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</si>
  <si>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</si>
  <si>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</si>
  <si>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</si>
  <si>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</si>
  <si>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</si>
  <si>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</si>
  <si>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</si>
  <si>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</si>
  <si>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</si>
  <si>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</si>
  <si>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</si>
  <si>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</si>
  <si>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</si>
  <si>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</si>
  <si>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</si>
  <si>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</si>
  <si>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</si>
  <si>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</si>
  <si>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</si>
  <si>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</si>
  <si>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</si>
  <si>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</si>
  <si>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</si>
  <si>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</si>
  <si>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</si>
  <si>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</si>
  <si>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</si>
  <si>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</si>
  <si>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</si>
  <si>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</si>
  <si>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</si>
  <si>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</si>
  <si>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</si>
  <si>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</si>
  <si>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</si>
  <si>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</si>
  <si>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</si>
  <si>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</si>
  <si>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</si>
  <si>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</si>
  <si>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</si>
  <si>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</si>
  <si>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</si>
  <si>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</si>
  <si>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</si>
  <si>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</si>
  <si>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</si>
  <si>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</si>
  <si>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</si>
  <si>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</si>
  <si>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</si>
  <si>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</si>
  <si>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</si>
  <si>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</si>
  <si>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</si>
  <si>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</si>
  <si>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</si>
  <si>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</si>
  <si>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</si>
  <si>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</si>
  <si>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</si>
  <si>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</si>
  <si>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</si>
  <si>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</si>
  <si>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</si>
  <si>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</si>
  <si>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</si>
  <si>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</si>
  <si>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</si>
  <si>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</si>
  <si>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</si>
  <si>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</si>
  <si>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</si>
  <si>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</si>
  <si>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</si>
  <si>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</si>
  <si>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</si>
  <si>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</si>
  <si>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</si>
  <si>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</si>
  <si>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</si>
  <si>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</si>
  <si>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</si>
  <si>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</si>
  <si>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</si>
  <si>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</si>
  <si>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</si>
  <si>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</si>
  <si>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</si>
  <si>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</si>
  <si>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</si>
  <si>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</si>
  <si>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</si>
  <si>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</si>
  <si>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</si>
  <si>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</si>
  <si>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</si>
  <si>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</si>
  <si>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</si>
  <si>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</si>
  <si>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</si>
  <si>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</si>
  <si>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</si>
  <si>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</si>
  <si>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</si>
  <si>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</si>
  <si>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</si>
  <si>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</si>
  <si>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</si>
  <si>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</si>
  <si>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</si>
  <si>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</si>
  <si>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</si>
  <si>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</si>
  <si>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</si>
  <si>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</si>
  <si>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</si>
  <si>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</si>
  <si>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</si>
  <si>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</si>
  <si>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</si>
  <si>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</si>
  <si>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</si>
  <si>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</si>
  <si>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</si>
  <si>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</si>
  <si>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</si>
  <si>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</si>
  <si>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</si>
  <si>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</si>
  <si>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</si>
  <si>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</si>
  <si>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</si>
  <si>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</si>
  <si>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</si>
  <si>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</si>
  <si>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</si>
  <si>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</si>
  <si>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</si>
  <si>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</si>
  <si>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</si>
  <si>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</si>
  <si>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</si>
  <si>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</si>
  <si>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</si>
  <si>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</si>
  <si>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</si>
  <si>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</si>
  <si>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</si>
  <si>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</si>
  <si>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</si>
  <si>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</si>
  <si>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</si>
  <si>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</si>
  <si>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</si>
  <si>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</si>
  <si>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</si>
  <si>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</si>
  <si>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</si>
  <si>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</si>
  <si>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</si>
  <si>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</si>
  <si>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</si>
  <si>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</si>
  <si>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</si>
  <si>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</si>
  <si>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</si>
  <si>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</si>
  <si>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</si>
  <si>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</si>
  <si>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</si>
  <si>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</si>
  <si>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</si>
  <si>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</si>
  <si>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</si>
  <si>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</si>
  <si>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</si>
  <si>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</si>
  <si>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</si>
  <si>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</si>
  <si>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</si>
  <si>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</si>
  <si>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</si>
  <si>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</si>
  <si>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</si>
  <si>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</si>
  <si>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</si>
  <si>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</si>
  <si>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</si>
  <si>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</si>
  <si>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</si>
  <si>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</si>
  <si>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</si>
  <si>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</si>
  <si>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</si>
  <si>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</si>
  <si>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</si>
  <si>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</si>
  <si>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</si>
  <si>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</si>
  <si>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</si>
  <si>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</si>
  <si>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</si>
  <si>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</si>
  <si>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</si>
  <si>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</si>
  <si>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</si>
  <si>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</si>
  <si>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</si>
  <si>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</si>
  <si>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</si>
  <si>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</si>
  <si>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</si>
  <si>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</si>
  <si>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</si>
  <si>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</si>
  <si>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</si>
  <si>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</si>
  <si>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</si>
  <si>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</si>
  <si>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</si>
  <si>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</si>
  <si>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</si>
  <si>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</si>
  <si>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</si>
  <si>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</si>
  <si>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</si>
  <si>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</si>
  <si>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</si>
  <si>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</si>
  <si>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</si>
  <si>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</si>
  <si>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</si>
  <si>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</si>
  <si>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</si>
  <si>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</si>
  <si>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</si>
  <si>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</si>
  <si>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</si>
  <si>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</si>
  <si>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</si>
  <si>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</si>
  <si>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</si>
  <si>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</si>
  <si>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</si>
  <si>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</si>
  <si>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</si>
  <si>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</si>
  <si>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</si>
  <si>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</si>
  <si>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</si>
  <si>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</si>
  <si>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</si>
  <si>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</si>
  <si>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</si>
  <si>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</si>
  <si>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</si>
  <si>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</si>
  <si>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</si>
  <si>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</si>
  <si>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</si>
  <si>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</si>
  <si>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</si>
  <si>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</si>
  <si>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</si>
  <si>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</si>
  <si>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</si>
  <si>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</si>
  <si>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</si>
  <si>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</si>
  <si>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</si>
  <si>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</si>
  <si>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</si>
  <si>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</si>
  <si>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</si>
  <si>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</si>
  <si>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</si>
  <si>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</si>
  <si>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</si>
  <si>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</si>
  <si>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</si>
  <si>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</si>
  <si>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</si>
  <si>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</si>
  <si>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</si>
  <si>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</si>
  <si>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</si>
  <si>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</si>
  <si>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</si>
  <si>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</si>
  <si>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</si>
  <si>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</si>
  <si>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</si>
  <si>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</si>
  <si>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</si>
  <si>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</si>
  <si>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</si>
  <si>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</si>
  <si>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</si>
  <si>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</si>
  <si>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</si>
  <si>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</si>
  <si>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</si>
  <si>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</si>
  <si>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</si>
  <si>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</si>
  <si>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</si>
  <si>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</si>
  <si>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</si>
  <si>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</si>
  <si>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</si>
  <si>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</si>
  <si>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</si>
  <si>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</si>
  <si>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</si>
  <si>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</si>
  <si>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</si>
  <si>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</si>
  <si>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</si>
  <si>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</si>
  <si>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</si>
  <si>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</si>
  <si>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</si>
  <si>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</si>
  <si>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</si>
  <si>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</si>
  <si>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</si>
  <si>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</si>
  <si>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</si>
  <si>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</si>
  <si>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</si>
  <si>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</si>
  <si>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</si>
  <si>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</si>
  <si>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</si>
  <si>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</si>
  <si>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</si>
  <si>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</si>
  <si>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</si>
  <si>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</si>
  <si>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</si>
  <si>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</si>
  <si>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</si>
  <si>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</si>
  <si>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</si>
  <si>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</si>
  <si>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</si>
  <si>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</si>
  <si>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</si>
  <si>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</si>
  <si>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</si>
  <si>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</si>
  <si>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</si>
  <si>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</si>
  <si>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</si>
  <si>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</si>
  <si>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</si>
  <si>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</si>
  <si>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</si>
  <si>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</si>
  <si>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</si>
  <si>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</si>
  <si>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</si>
  <si>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</si>
  <si>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</si>
  <si>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</si>
  <si>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</si>
  <si>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</si>
  <si>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</si>
  <si>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</si>
  <si>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</si>
  <si>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</si>
  <si>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</si>
  <si>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</si>
  <si>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</si>
  <si>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</si>
  <si>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</si>
  <si>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</si>
  <si>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</si>
  <si>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</si>
  <si>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</si>
  <si>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</si>
  <si>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</si>
  <si>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</si>
  <si>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</si>
  <si>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</si>
  <si>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</si>
  <si>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</si>
  <si>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</si>
  <si>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</si>
  <si>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</si>
  <si>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</si>
  <si>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</si>
  <si>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</si>
  <si>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</si>
  <si>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</si>
  <si>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</si>
  <si>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</si>
  <si>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</si>
  <si>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</si>
  <si>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</si>
  <si>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</si>
  <si>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</si>
  <si>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</si>
  <si>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</si>
  <si>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</si>
  <si>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</si>
  <si>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</si>
  <si>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</si>
  <si>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</si>
  <si>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</si>
  <si>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</si>
  <si>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</si>
  <si>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</si>
  <si>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</si>
  <si>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</si>
  <si>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</si>
  <si>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</si>
  <si>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</si>
  <si>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</si>
  <si>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</si>
  <si>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</si>
  <si>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</si>
  <si>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</si>
  <si>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</si>
  <si>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</si>
  <si>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</si>
  <si>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</si>
  <si>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</si>
  <si>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</si>
  <si>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</si>
  <si>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</si>
  <si>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</si>
  <si>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</si>
  <si>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</si>
  <si>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</si>
  <si>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</si>
  <si>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</si>
  <si>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</si>
  <si>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</si>
  <si>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</si>
  <si>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</si>
  <si>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</si>
  <si>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</si>
  <si>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</si>
  <si>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</si>
  <si>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</si>
  <si>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</si>
  <si>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</si>
  <si>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</si>
  <si>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</si>
  <si>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</si>
  <si>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</si>
  <si>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</si>
  <si>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</si>
  <si>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</si>
  <si>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</si>
  <si>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</si>
  <si>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</si>
  <si>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</si>
  <si>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</si>
  <si>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</si>
  <si>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</si>
  <si>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</si>
  <si>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</si>
  <si>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</si>
  <si>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</si>
  <si>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</si>
  <si>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</si>
  <si>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</si>
  <si>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</si>
  <si>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</si>
  <si>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</si>
  <si>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</si>
  <si>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</si>
  <si>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</si>
  <si>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</si>
  <si>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</si>
  <si>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</si>
  <si>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</si>
  <si>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</si>
  <si>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</si>
  <si>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</si>
  <si>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</si>
  <si>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</si>
  <si>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</si>
  <si>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</si>
  <si>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</si>
  <si>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</si>
  <si>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</si>
  <si>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</si>
  <si>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</si>
  <si>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</si>
  <si>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</si>
  <si>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</si>
  <si>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</si>
  <si>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</si>
  <si>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</si>
  <si>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</si>
  <si>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</si>
  <si>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</si>
  <si>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</si>
  <si>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</si>
  <si>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</si>
  <si>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</si>
  <si>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</si>
  <si>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</si>
  <si>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</si>
  <si>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</si>
  <si>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</si>
  <si>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</si>
  <si>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</si>
  <si>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</si>
  <si>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</si>
  <si>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</si>
  <si>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</si>
  <si>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</si>
  <si>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</si>
  <si>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</si>
  <si>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</si>
  <si>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</si>
  <si>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</si>
  <si>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</si>
  <si>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</si>
  <si>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</si>
  <si>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</si>
  <si>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</si>
  <si>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</si>
  <si>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</si>
  <si>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</si>
  <si>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</si>
  <si>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</si>
  <si>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</si>
  <si>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</si>
  <si>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</si>
  <si>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</si>
  <si>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</si>
  <si>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</si>
  <si>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</si>
  <si>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</si>
  <si>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</si>
  <si>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</si>
  <si>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</si>
  <si>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</si>
  <si>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</si>
  <si>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</si>
  <si>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</si>
  <si>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</si>
  <si>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</si>
  <si>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</si>
  <si>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</si>
  <si>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</si>
  <si>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</si>
  <si>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</si>
  <si>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</si>
  <si>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</si>
  <si>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</si>
  <si>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</si>
  <si>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</si>
  <si>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</si>
  <si>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</si>
  <si>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</si>
  <si>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</si>
  <si>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</si>
  <si>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</si>
  <si>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</si>
  <si>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</si>
  <si>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</si>
  <si>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</si>
  <si>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</si>
  <si>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</si>
  <si>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</si>
  <si>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</si>
  <si>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</si>
  <si>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</si>
  <si>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</si>
  <si>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</si>
  <si>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</si>
  <si>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</si>
  <si>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</si>
  <si>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</si>
  <si>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</si>
  <si>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</si>
  <si>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</si>
  <si>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</si>
  <si>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</si>
  <si>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</si>
  <si>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</si>
  <si>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</si>
  <si>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</si>
  <si>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</si>
  <si>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</si>
  <si>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</si>
  <si>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</si>
  <si>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</si>
  <si>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</si>
  <si>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</si>
  <si>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</si>
  <si>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</si>
  <si>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</si>
  <si>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</si>
  <si>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</si>
  <si>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</si>
  <si>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</si>
  <si>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</si>
  <si>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</si>
  <si>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</si>
  <si>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</si>
  <si>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</si>
  <si>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</si>
  <si>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</si>
  <si>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</si>
  <si>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</si>
  <si>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</si>
  <si>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</si>
  <si>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</si>
  <si>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</si>
  <si>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</si>
  <si>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</si>
  <si>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</si>
  <si>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</si>
  <si>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</si>
  <si>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</si>
  <si>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</si>
  <si>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</si>
  <si>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</si>
  <si>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</si>
  <si>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</si>
  <si>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</si>
  <si>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</si>
  <si>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</si>
  <si>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</si>
  <si>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</si>
  <si>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</si>
  <si>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</si>
  <si>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</si>
  <si>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</si>
  <si>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</si>
  <si>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</si>
  <si>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</si>
  <si>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</si>
  <si>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</si>
  <si>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</si>
  <si>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</si>
  <si>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</si>
  <si>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</si>
  <si>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</si>
  <si>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</si>
  <si>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</si>
  <si>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</si>
  <si>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</si>
  <si>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</si>
  <si>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</si>
  <si>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</si>
  <si>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</si>
  <si>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</si>
  <si>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</si>
  <si>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</si>
  <si>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</si>
  <si>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</si>
  <si>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</si>
  <si>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</si>
  <si>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</si>
  <si>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</si>
  <si>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</si>
  <si>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</si>
  <si>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</si>
  <si>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</si>
  <si>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</si>
  <si>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</si>
  <si>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</si>
  <si>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</si>
  <si>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</si>
  <si>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</si>
  <si>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</si>
  <si>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</si>
  <si>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</si>
  <si>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</si>
  <si>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</si>
  <si>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</si>
  <si>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</si>
  <si>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</si>
  <si>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</si>
  <si>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</si>
  <si>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</si>
  <si>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</si>
  <si>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</si>
  <si>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</si>
  <si>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</si>
  <si>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</si>
  <si>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</si>
  <si>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</si>
  <si>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</si>
  <si>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</si>
  <si>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</si>
  <si>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</si>
  <si>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</si>
  <si>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</si>
  <si>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</si>
  <si>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</si>
  <si>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</si>
  <si>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</si>
  <si>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</si>
  <si>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</si>
  <si>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</si>
  <si>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</si>
  <si>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</si>
  <si>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</si>
  <si>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</si>
  <si>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</si>
  <si>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</si>
  <si>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</si>
  <si>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</si>
  <si>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</si>
  <si>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</si>
  <si>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</si>
  <si>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</si>
  <si>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</si>
  <si>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</si>
  <si>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</si>
  <si>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</si>
  <si>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</si>
  <si>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</si>
  <si>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</si>
  <si>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</si>
  <si>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</si>
  <si>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</si>
  <si>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</si>
  <si>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</si>
  <si>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</si>
  <si>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</si>
  <si>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</si>
  <si>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</si>
  <si>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</si>
  <si>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</si>
  <si>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</si>
  <si>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</si>
  <si>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</si>
  <si>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</si>
  <si>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</si>
  <si>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</si>
  <si>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</si>
  <si>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</si>
  <si>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</si>
  <si>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</si>
  <si>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</si>
  <si>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</si>
  <si>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</si>
  <si>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</si>
  <si>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</si>
  <si>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</si>
  <si>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</si>
  <si>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</si>
  <si>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</si>
  <si>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</si>
  <si>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</si>
  <si>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</si>
  <si>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</si>
  <si>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</si>
  <si>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</si>
  <si>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</si>
  <si>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</si>
  <si>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</si>
  <si>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</si>
  <si>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</si>
  <si>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</si>
  <si>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</si>
  <si>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</si>
  <si>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</si>
  <si>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</si>
  <si>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</si>
  <si>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</si>
  <si>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</si>
  <si>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</si>
  <si>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</si>
  <si>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</si>
  <si>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</si>
  <si>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</si>
  <si>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</si>
  <si>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</si>
  <si>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</si>
  <si>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</si>
  <si>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</si>
  <si>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</si>
  <si>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</si>
  <si>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</si>
  <si>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</si>
  <si>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</si>
  <si>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</si>
  <si>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</si>
  <si>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</si>
  <si>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</si>
  <si>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</si>
  <si>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</si>
  <si>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</si>
  <si>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</si>
  <si>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</si>
  <si>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</si>
  <si>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</si>
  <si>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</si>
  <si>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</si>
  <si>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</si>
  <si>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</si>
  <si>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</si>
  <si>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</si>
  <si>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</si>
  <si>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</si>
  <si>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</si>
  <si>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</si>
  <si>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</si>
  <si>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</si>
  <si>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</si>
  <si>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</si>
  <si>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</si>
  <si>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</si>
  <si>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</si>
  <si>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</si>
  <si>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</si>
  <si>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</si>
  <si>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</si>
  <si>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</si>
  <si>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</si>
  <si>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</si>
  <si>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</si>
  <si>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</si>
  <si>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</si>
  <si>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</si>
  <si>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</si>
  <si>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</si>
  <si>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</si>
  <si>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</si>
  <si>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</si>
  <si>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</si>
  <si>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</si>
  <si>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</si>
  <si>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</si>
  <si>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</si>
  <si>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</si>
  <si>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</si>
  <si>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</si>
  <si>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</si>
  <si>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</si>
  <si>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</si>
  <si>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</si>
  <si>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</si>
  <si>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</si>
  <si>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</si>
  <si>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</si>
  <si>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</si>
  <si>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</si>
  <si>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</si>
  <si>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</si>
  <si>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</si>
  <si>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</si>
  <si>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</si>
  <si>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</si>
  <si>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</si>
  <si>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</si>
  <si>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</si>
  <si>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</si>
  <si>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</si>
  <si>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</si>
  <si>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</si>
  <si>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</si>
  <si>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</si>
  <si>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</si>
  <si>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</si>
  <si>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</si>
  <si>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</si>
  <si>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</si>
  <si>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</si>
  <si>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</si>
  <si>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</si>
  <si>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</si>
  <si>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</si>
  <si>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</si>
  <si>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</si>
  <si>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</si>
  <si>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</si>
  <si>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</si>
  <si>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</si>
  <si>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</si>
  <si>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</si>
  <si>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</si>
  <si>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</si>
  <si>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</si>
  <si>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</si>
  <si>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</si>
  <si>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</si>
  <si>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</si>
  <si>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</si>
  <si>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</si>
  <si>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</si>
  <si>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</si>
  <si>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</si>
  <si>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</si>
  <si>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</si>
  <si>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</si>
  <si>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</si>
  <si>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</si>
  <si>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</si>
  <si>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</si>
  <si>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</si>
  <si>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</si>
  <si>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</si>
  <si>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</si>
  <si>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</si>
  <si>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</si>
  <si>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</si>
  <si>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</si>
  <si>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</si>
  <si>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</si>
  <si>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</si>
  <si>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</si>
  <si>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</si>
  <si>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</si>
  <si>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</si>
  <si>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</si>
  <si>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</si>
  <si>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</si>
  <si>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</si>
  <si>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</si>
  <si>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</si>
  <si>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</si>
  <si>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</si>
  <si>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</si>
  <si>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</si>
  <si>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</si>
  <si>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</si>
  <si>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</si>
  <si>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</si>
  <si>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</si>
  <si>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</si>
  <si>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</si>
  <si>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</si>
  <si>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</si>
  <si>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</si>
  <si>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</si>
  <si>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</si>
  <si>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</si>
  <si>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</si>
  <si>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</si>
  <si>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</si>
  <si>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</si>
  <si>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</si>
  <si>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</si>
  <si>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</si>
  <si>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</si>
  <si>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</si>
  <si>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</si>
  <si>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</si>
  <si>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</si>
  <si>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</si>
  <si>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</si>
  <si>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</si>
  <si>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</si>
  <si>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</si>
  <si>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</si>
  <si>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</si>
  <si>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</si>
  <si>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</si>
  <si>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</si>
  <si>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</si>
  <si>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</si>
  <si>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</si>
  <si>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</si>
  <si>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</si>
  <si>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</si>
  <si>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</si>
  <si>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</si>
  <si>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</si>
  <si>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</si>
  <si>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</si>
  <si>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</si>
  <si>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</si>
  <si>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</si>
  <si>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</si>
  <si>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</si>
  <si>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</si>
  <si>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</si>
  <si>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</si>
  <si>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</si>
  <si>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</si>
  <si>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</si>
  <si>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</si>
  <si>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</si>
  <si>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</si>
  <si>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</si>
  <si>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</si>
  <si>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</si>
  <si>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</si>
  <si>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</si>
  <si>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</si>
  <si>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</si>
  <si>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</si>
  <si>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</si>
  <si>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</si>
  <si>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</si>
  <si>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</si>
  <si>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</si>
  <si>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</si>
  <si>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</si>
  <si>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</si>
  <si>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</si>
  <si>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</si>
  <si>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</si>
  <si>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</si>
  <si>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</si>
  <si>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</si>
  <si>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</si>
  <si>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</si>
  <si>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</si>
  <si>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</si>
  <si>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</si>
  <si>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</si>
  <si>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</si>
  <si>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</si>
  <si>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</si>
  <si>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</si>
  <si>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</si>
  <si>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</si>
  <si>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</si>
  <si>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</si>
  <si>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</si>
  <si>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</si>
  <si>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</si>
  <si>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</si>
  <si>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</si>
  <si>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</si>
  <si>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</si>
  <si>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</si>
  <si>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</si>
  <si>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</si>
  <si>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</si>
  <si>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</si>
  <si>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</si>
  <si>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</si>
  <si>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</si>
  <si>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</si>
  <si>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</si>
  <si>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</si>
  <si>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</si>
  <si>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</si>
  <si>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</si>
  <si>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</si>
  <si>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</si>
  <si>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</si>
  <si>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</si>
  <si>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</si>
  <si>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</si>
  <si>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</si>
  <si>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</si>
  <si>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</si>
  <si>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</si>
  <si>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</si>
  <si>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</si>
  <si>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</si>
  <si>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</si>
  <si>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</si>
  <si>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</si>
  <si>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</si>
  <si>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</si>
  <si>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</si>
  <si>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</si>
  <si>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</si>
  <si>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</si>
  <si>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</si>
  <si>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</si>
  <si>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</si>
  <si>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</si>
  <si>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</si>
  <si>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</si>
  <si>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</si>
  <si>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</si>
  <si>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</si>
  <si>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</si>
  <si>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</si>
  <si>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</si>
  <si>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</si>
  <si>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</si>
  <si>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</si>
  <si>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</si>
  <si>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</si>
  <si>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</si>
  <si>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</si>
  <si>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</si>
  <si>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</si>
  <si>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</si>
  <si>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</si>
  <si>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</si>
  <si>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</si>
  <si>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</si>
  <si>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</si>
  <si>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</si>
  <si>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</si>
  <si>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</si>
  <si>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</si>
  <si>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</si>
  <si>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</si>
  <si>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</si>
  <si>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</si>
  <si>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</si>
  <si>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</si>
  <si>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</si>
  <si>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</si>
  <si>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</si>
  <si>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</si>
  <si>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</si>
  <si>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</si>
  <si>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</si>
  <si>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</si>
  <si>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</si>
  <si>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</si>
  <si>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</si>
  <si>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</si>
  <si>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</si>
  <si>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</si>
  <si>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</si>
  <si>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</si>
  <si>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</si>
  <si>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</si>
  <si>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</si>
  <si>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</si>
  <si>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</si>
  <si>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</si>
  <si>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</si>
  <si>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</si>
  <si>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</si>
  <si>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</si>
  <si>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</si>
  <si>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</si>
  <si>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</si>
  <si>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</si>
  <si>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</si>
  <si>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</si>
  <si>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</si>
  <si>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</si>
  <si>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</si>
  <si>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</si>
  <si>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</si>
  <si>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</si>
  <si>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</si>
  <si>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</si>
  <si>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</si>
  <si>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</si>
  <si>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</si>
  <si>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</si>
  <si>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</si>
  <si>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</si>
  <si>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</si>
  <si>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</si>
  <si>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</si>
  <si>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</si>
  <si>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</si>
  <si>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</si>
  <si>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</si>
  <si>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</si>
  <si>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</si>
  <si>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</si>
  <si>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</si>
  <si>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</si>
  <si>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</si>
  <si>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</si>
  <si>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</si>
  <si>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</si>
  <si>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</si>
  <si>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</si>
  <si>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</si>
  <si>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</si>
  <si>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</si>
  <si>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</si>
  <si>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</si>
  <si>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</si>
  <si>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</si>
  <si>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</si>
  <si>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</si>
  <si>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</si>
  <si>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</si>
  <si>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</si>
  <si>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</si>
  <si>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</si>
  <si>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</si>
  <si>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</si>
  <si>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</si>
  <si>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</si>
  <si>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</si>
  <si>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</si>
  <si>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</si>
  <si>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</si>
  <si>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</si>
  <si>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</si>
  <si>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</si>
  <si>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</si>
  <si>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</si>
  <si>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</si>
  <si>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</si>
  <si>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</si>
  <si>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</si>
  <si>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</si>
  <si>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</si>
  <si>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</si>
  <si>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</si>
  <si>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</si>
  <si>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</si>
  <si>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</si>
  <si>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</si>
  <si>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</si>
  <si>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</si>
  <si>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</si>
  <si>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</si>
  <si>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</si>
  <si>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</si>
  <si>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</si>
  <si>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</si>
  <si>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</si>
  <si>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</si>
  <si>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</si>
  <si>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</si>
  <si>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</si>
  <si>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</si>
  <si>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</si>
  <si>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</si>
  <si>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</si>
  <si>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</si>
  <si>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</si>
  <si>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</si>
  <si>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</si>
  <si>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</si>
  <si>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</si>
  <si>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</si>
  <si>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</si>
  <si>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</si>
  <si>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</si>
  <si>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</si>
  <si>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</si>
  <si>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</si>
  <si>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</si>
  <si>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</si>
  <si>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</si>
  <si>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</si>
  <si>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</si>
  <si>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</si>
  <si>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</si>
  <si>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</si>
  <si>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</si>
  <si>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</si>
  <si>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</si>
  <si>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</si>
  <si>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</si>
  <si>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</si>
  <si>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</si>
  <si>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</si>
  <si>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</si>
  <si>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</si>
  <si>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</si>
  <si>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</si>
  <si>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</si>
  <si>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</si>
  <si>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</si>
  <si>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</si>
  <si>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</si>
  <si>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</si>
  <si>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</si>
  <si>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</si>
  <si>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</si>
  <si>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</si>
  <si>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</si>
  <si>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</si>
  <si>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</si>
  <si>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</si>
  <si>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</si>
  <si>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</si>
  <si>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</si>
  <si>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</si>
  <si>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</si>
  <si>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</si>
  <si>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</si>
  <si>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</si>
  <si>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</si>
  <si>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</si>
  <si>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</si>
  <si>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</si>
  <si>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</si>
  <si>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</si>
  <si>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</si>
  <si>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</si>
  <si>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</si>
  <si>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</si>
  <si>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</si>
  <si>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</si>
  <si>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</si>
  <si>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</si>
  <si>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</si>
  <si>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</si>
  <si>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</si>
  <si>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</si>
  <si>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</si>
  <si>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</si>
  <si>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</si>
  <si>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</si>
  <si>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</si>
  <si>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</si>
  <si>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</si>
  <si>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</si>
  <si>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</si>
  <si>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</si>
  <si>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</si>
  <si>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</si>
  <si>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</si>
  <si>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</si>
  <si>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</si>
  <si>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</si>
  <si>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</si>
  <si>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</si>
  <si>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</si>
  <si>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</si>
  <si>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</si>
  <si>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</si>
  <si>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</si>
  <si>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</si>
  <si>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</si>
  <si>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</si>
  <si>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</si>
  <si>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</si>
  <si>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</si>
  <si>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</si>
  <si>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</si>
  <si>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</si>
  <si>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</si>
  <si>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</si>
  <si>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</si>
  <si>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</si>
  <si>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</si>
  <si>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</si>
  <si>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</si>
  <si>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</si>
  <si>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</si>
  <si>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</si>
  <si>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</si>
  <si>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</si>
  <si>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</si>
  <si>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</si>
  <si>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</si>
  <si>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</si>
  <si>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</si>
  <si>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</si>
  <si>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</si>
  <si>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</si>
  <si>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</si>
  <si>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</si>
  <si>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</si>
  <si>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</si>
  <si>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</si>
  <si>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</si>
  <si>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</si>
  <si>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</si>
  <si>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</si>
  <si>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</si>
  <si>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</si>
  <si>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</si>
  <si>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</si>
  <si>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</si>
  <si>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</si>
  <si>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</si>
  <si>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</si>
  <si>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</si>
  <si>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</si>
  <si>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</si>
  <si>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</si>
  <si>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</si>
  <si>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</si>
  <si>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</si>
  <si>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</si>
  <si>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</si>
  <si>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</si>
  <si>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</si>
  <si>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</si>
  <si>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</si>
  <si>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</si>
  <si>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</si>
  <si>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</si>
  <si>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</si>
  <si>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</si>
  <si>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</si>
  <si>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</si>
  <si>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</si>
  <si>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</si>
  <si>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</si>
  <si>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</si>
  <si>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</si>
  <si>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</si>
  <si>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</si>
  <si>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</si>
  <si>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</si>
  <si>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</si>
  <si>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</si>
  <si>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</si>
  <si>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</si>
  <si>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</si>
  <si>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</si>
  <si>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</si>
  <si>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</si>
  <si>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</si>
  <si>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</si>
  <si>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</si>
  <si>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</si>
  <si>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</si>
  <si>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</si>
  <si>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</si>
  <si>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</si>
  <si>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</si>
  <si>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</si>
  <si>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</si>
  <si>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</si>
  <si>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</si>
  <si>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</si>
  <si>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</si>
  <si>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</si>
  <si>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</si>
  <si>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</si>
  <si>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</si>
  <si>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</si>
  <si>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</si>
  <si>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</si>
  <si>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</si>
  <si>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</si>
  <si>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</si>
  <si>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</si>
  <si>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</si>
  <si>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</si>
  <si>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</si>
  <si>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</si>
  <si>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</si>
  <si>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</si>
  <si>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</si>
  <si>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</si>
  <si>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</si>
  <si>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</si>
  <si>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</si>
  <si>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</si>
  <si>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</si>
  <si>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</si>
  <si>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</si>
  <si>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</si>
  <si>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</si>
  <si>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</si>
  <si>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</si>
  <si>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</si>
  <si>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</si>
  <si>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</si>
  <si>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</si>
  <si>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</si>
  <si>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</si>
  <si>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</si>
  <si>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</si>
  <si>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</si>
  <si>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</si>
  <si>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</si>
  <si>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</si>
  <si>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</si>
  <si>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</si>
  <si>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</si>
  <si>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</si>
  <si>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</si>
  <si>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</si>
  <si>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</si>
  <si>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</si>
  <si>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</si>
  <si>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</si>
  <si>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</si>
  <si>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</si>
  <si>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</si>
  <si>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</si>
  <si>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</si>
  <si>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</si>
  <si>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</si>
  <si>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</si>
  <si>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</si>
  <si>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</si>
  <si>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</si>
  <si>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</si>
  <si>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</si>
  <si>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</si>
  <si>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</si>
  <si>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</si>
  <si>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</si>
  <si>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</si>
  <si>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</si>
  <si>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</si>
  <si>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</si>
  <si>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</si>
  <si>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</si>
  <si>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</si>
  <si>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</si>
  <si>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</si>
  <si>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</si>
  <si>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</si>
  <si>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</si>
  <si>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</si>
  <si>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</si>
  <si>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</si>
  <si>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</si>
  <si>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</si>
  <si>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</si>
  <si>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</si>
  <si>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</si>
  <si>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</si>
  <si>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</si>
  <si>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</si>
  <si>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</si>
  <si>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</si>
  <si>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</si>
  <si>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</si>
  <si>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</si>
  <si>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</si>
  <si>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</si>
  <si>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</si>
  <si>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</si>
  <si>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</si>
  <si>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</si>
  <si>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</si>
  <si>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</si>
  <si>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</si>
  <si>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</si>
  <si>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</si>
  <si>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</si>
  <si>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</si>
  <si>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</si>
  <si>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</si>
  <si>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</si>
  <si>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</si>
  <si>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</si>
  <si>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</si>
  <si>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</si>
  <si>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</si>
  <si>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</si>
  <si>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</si>
  <si>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</si>
  <si>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</si>
  <si>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</si>
  <si>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</si>
  <si>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</si>
  <si>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</si>
  <si>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</si>
  <si>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</si>
  <si>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</si>
  <si>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</si>
  <si>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</si>
  <si>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</si>
  <si>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</si>
  <si>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</si>
  <si>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</si>
  <si>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</si>
  <si>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</si>
  <si>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</si>
  <si>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</si>
  <si>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</si>
  <si>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</si>
  <si>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</si>
  <si>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</si>
  <si>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</si>
  <si>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</si>
  <si>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</si>
  <si>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</si>
  <si>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</si>
  <si>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</si>
  <si>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</si>
  <si>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</si>
  <si>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</si>
  <si>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</si>
  <si>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</si>
  <si>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</si>
  <si>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</si>
  <si>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</si>
  <si>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</si>
  <si>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</si>
  <si>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</si>
  <si>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</si>
  <si>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</si>
  <si>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</si>
  <si>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</si>
  <si>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</si>
  <si>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</si>
  <si>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</si>
  <si>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</si>
  <si>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</si>
  <si>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</si>
  <si>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</si>
  <si>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</si>
  <si>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</si>
  <si>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</si>
  <si>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</si>
  <si>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</si>
  <si>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</si>
  <si>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</si>
  <si>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</si>
  <si>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</si>
  <si>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</si>
  <si>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</si>
  <si>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</si>
  <si>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</si>
  <si>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</si>
  <si>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</si>
  <si>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</si>
  <si>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</si>
  <si>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</si>
  <si>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</si>
  <si>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</si>
  <si>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</si>
  <si>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</si>
  <si>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</si>
  <si>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</si>
  <si>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</si>
  <si>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</si>
  <si>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</si>
  <si>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</si>
  <si>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</si>
  <si>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</si>
  <si>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</si>
  <si>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</si>
  <si>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</si>
  <si>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</si>
  <si>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</si>
  <si>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</si>
  <si>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</si>
  <si>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</si>
  <si>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</si>
  <si>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</si>
  <si>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</si>
  <si>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</si>
  <si>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</si>
  <si>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</si>
  <si>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</si>
  <si>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</si>
  <si>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</si>
  <si>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</si>
  <si>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</si>
  <si>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</si>
  <si>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</si>
  <si>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</si>
  <si>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</si>
  <si>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</si>
  <si>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</si>
  <si>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</si>
  <si>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</si>
  <si>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</si>
  <si>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</si>
  <si>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</si>
  <si>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</si>
  <si>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</si>
  <si>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</si>
  <si>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</si>
  <si>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</si>
  <si>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</si>
  <si>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</si>
  <si>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</si>
  <si>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</si>
  <si>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</si>
  <si>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</si>
  <si>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</si>
  <si>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</si>
  <si>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</si>
  <si>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</si>
  <si>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</si>
  <si>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</si>
  <si>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</si>
  <si>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</si>
  <si>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</si>
  <si>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</si>
  <si>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</si>
  <si>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</si>
  <si>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</si>
  <si>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</si>
  <si>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</si>
  <si>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</si>
  <si>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</si>
  <si>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</si>
  <si>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</si>
  <si>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</si>
  <si>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</si>
  <si>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</si>
  <si>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</si>
  <si>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</si>
  <si>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</si>
  <si>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</si>
  <si>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</si>
  <si>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</si>
  <si>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</si>
  <si>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</si>
  <si>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</si>
  <si>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</si>
  <si>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</si>
  <si>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</si>
  <si>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</si>
  <si>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</si>
  <si>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</si>
  <si>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</si>
  <si>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</si>
  <si>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</si>
  <si>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</si>
  <si>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</si>
  <si>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</si>
  <si>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</si>
  <si>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</si>
  <si>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</si>
  <si>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</si>
  <si>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</si>
  <si>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</si>
  <si>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</si>
  <si>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</si>
  <si>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</si>
  <si>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</si>
  <si>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</si>
  <si>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</si>
  <si>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</si>
  <si>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</si>
  <si>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</si>
  <si>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</si>
  <si>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</si>
  <si>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</si>
  <si>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</si>
  <si>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</si>
  <si>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</si>
  <si>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</si>
  <si>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</si>
  <si>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</si>
  <si>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</si>
  <si>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</si>
  <si>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</si>
  <si>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</si>
  <si>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</si>
  <si>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</si>
  <si>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</si>
  <si>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</si>
  <si>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</si>
  <si>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</si>
  <si>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</si>
  <si>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</si>
  <si>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</si>
  <si>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</si>
  <si>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</si>
  <si>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</si>
  <si>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</si>
  <si>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</si>
  <si>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</si>
  <si>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</si>
  <si>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</si>
  <si>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</si>
  <si>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</si>
  <si>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</si>
  <si>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</si>
  <si>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</si>
  <si>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</si>
  <si>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</si>
  <si>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</si>
  <si>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</si>
  <si>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</si>
  <si>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</si>
  <si>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</si>
  <si>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</si>
  <si>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</si>
  <si>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</si>
  <si>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</si>
  <si>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</si>
  <si>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</si>
  <si>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</si>
  <si>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</si>
  <si>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</si>
  <si>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</si>
  <si>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</si>
  <si>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</si>
  <si>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</si>
  <si>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</si>
  <si>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</si>
  <si>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</si>
  <si>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</si>
  <si>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</si>
  <si>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</si>
  <si>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</si>
  <si>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</si>
  <si>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</si>
  <si>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</si>
  <si>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</si>
  <si>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</si>
  <si>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</si>
  <si>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</si>
  <si>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</si>
  <si>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</si>
  <si>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</si>
  <si>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</si>
  <si>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</si>
  <si>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</si>
  <si>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</si>
  <si>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</si>
  <si>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</si>
  <si>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</si>
  <si>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</si>
  <si>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</si>
  <si>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</si>
  <si>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</si>
  <si>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</si>
  <si>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</si>
  <si>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</si>
  <si>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</si>
  <si>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</si>
  <si>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</si>
  <si>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</si>
  <si>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</si>
  <si>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</si>
  <si>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</si>
  <si>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</si>
  <si>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</si>
  <si>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</si>
  <si>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</si>
  <si>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</si>
  <si>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</si>
  <si>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</si>
  <si>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</si>
  <si>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</si>
  <si>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</si>
  <si>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</si>
  <si>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</si>
  <si>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</si>
  <si>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</si>
  <si>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</si>
  <si>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</si>
  <si>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</si>
  <si>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</si>
  <si>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</si>
  <si>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</si>
  <si>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</si>
  <si>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</si>
  <si>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</si>
  <si>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</si>
  <si>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</si>
  <si>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</si>
  <si>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</si>
  <si>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</si>
  <si>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</si>
  <si>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</si>
  <si>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</si>
  <si>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</si>
  <si>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</si>
  <si>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</si>
  <si>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</si>
  <si>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</si>
  <si>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</si>
  <si>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</si>
  <si>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</si>
  <si>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</si>
  <si>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</si>
  <si>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</si>
  <si>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</si>
  <si>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</si>
  <si>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</si>
  <si>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</si>
  <si>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</si>
  <si>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</si>
  <si>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</si>
  <si>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</si>
  <si>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</si>
  <si>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</si>
  <si>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</si>
  <si>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</si>
  <si>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</si>
  <si>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</si>
  <si>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</si>
  <si>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</si>
  <si>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</si>
  <si>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</si>
  <si>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</si>
  <si>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</si>
  <si>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</si>
  <si>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</si>
  <si>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</si>
  <si>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</si>
  <si>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</si>
  <si>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</si>
  <si>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</si>
  <si>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</si>
  <si>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</si>
  <si>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</si>
  <si>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</si>
  <si>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</si>
  <si>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</si>
  <si>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</si>
  <si>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</si>
  <si>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</si>
  <si>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</si>
  <si>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</si>
  <si>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</si>
  <si>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</si>
  <si>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</si>
  <si>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</si>
  <si>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</si>
  <si>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</si>
  <si>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</si>
  <si>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</si>
  <si>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</si>
  <si>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</si>
  <si>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</si>
  <si>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</si>
  <si>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</si>
  <si>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</si>
  <si>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</si>
  <si>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</si>
  <si>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</si>
  <si>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</si>
  <si>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</si>
  <si>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</si>
  <si>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</si>
  <si>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</si>
  <si>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</si>
  <si>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</si>
  <si>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</si>
  <si>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</si>
  <si>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</si>
  <si>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</si>
  <si>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</si>
  <si>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</si>
  <si>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</si>
  <si>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</si>
  <si>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</si>
  <si>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</si>
  <si>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</si>
  <si>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</si>
  <si>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</si>
  <si>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</si>
  <si>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</si>
  <si>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</si>
  <si>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</si>
  <si>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</si>
  <si>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</si>
  <si>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</si>
  <si>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</si>
  <si>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</si>
  <si>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</si>
  <si>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</si>
  <si>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</si>
  <si>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</si>
  <si>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</si>
  <si>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</si>
  <si>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</si>
  <si>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</si>
  <si>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</si>
  <si>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</si>
  <si>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</si>
  <si>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</si>
  <si>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</si>
  <si>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</si>
  <si>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</si>
  <si>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</si>
  <si>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</si>
  <si>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</si>
  <si>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</si>
  <si>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</si>
  <si>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</si>
  <si>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</si>
  <si>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</si>
  <si>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</si>
  <si>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</si>
  <si>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</si>
  <si>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</si>
  <si>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</si>
  <si>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</si>
  <si>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</si>
  <si>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</si>
  <si>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</si>
  <si>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</si>
  <si>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</si>
  <si>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</si>
  <si>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</si>
  <si>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</si>
  <si>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</si>
  <si>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</si>
  <si>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</si>
  <si>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</si>
  <si>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</si>
  <si>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</si>
  <si>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</si>
  <si>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</si>
  <si>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</si>
  <si>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</si>
  <si>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</si>
  <si>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</si>
  <si>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</si>
  <si>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</si>
  <si>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</si>
  <si>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</si>
  <si>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</si>
  <si>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</si>
  <si>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</si>
  <si>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</si>
  <si>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</si>
  <si>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</si>
  <si>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</si>
  <si>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</si>
  <si>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</si>
  <si>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</si>
  <si>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</si>
  <si>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</si>
  <si>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</si>
  <si>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</si>
  <si>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</si>
  <si>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</si>
  <si>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</si>
  <si>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</si>
  <si>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</si>
  <si>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</si>
  <si>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</si>
  <si>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</si>
  <si>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</si>
  <si>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</si>
  <si>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</si>
  <si>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</si>
  <si>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</si>
  <si>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</si>
  <si>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</si>
  <si>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</si>
  <si>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</si>
  <si>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</si>
  <si>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</si>
  <si>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</si>
  <si>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</si>
  <si>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</si>
  <si>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</si>
  <si>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</si>
  <si>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</si>
  <si>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</si>
  <si>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</si>
  <si>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</si>
  <si>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</si>
  <si>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</si>
  <si>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</si>
  <si>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</si>
  <si>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</si>
  <si>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</si>
  <si>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</si>
  <si>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</si>
  <si>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</si>
  <si>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</si>
  <si>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</si>
  <si>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</si>
  <si>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</si>
  <si>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</si>
  <si>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</si>
  <si>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</si>
  <si>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</si>
  <si>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</si>
  <si>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</si>
  <si>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</si>
  <si>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</si>
  <si>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</si>
  <si>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</si>
  <si>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</si>
  <si>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</si>
  <si>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</si>
  <si>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</si>
  <si>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</si>
  <si>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</si>
  <si>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</si>
  <si>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</si>
  <si>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</si>
  <si>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</si>
  <si>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</si>
  <si>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</si>
  <si>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</si>
  <si>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</si>
  <si>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</si>
  <si>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</si>
  <si>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</si>
  <si>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</si>
  <si>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</si>
  <si>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</si>
  <si>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</si>
  <si>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</si>
  <si>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</si>
  <si>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</si>
  <si>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</si>
  <si>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</si>
  <si>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</si>
  <si>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</si>
  <si>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</si>
  <si>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</si>
  <si>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</si>
  <si>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</si>
  <si>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</si>
  <si>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</si>
  <si>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</si>
  <si>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</si>
  <si>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</si>
  <si>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</si>
  <si>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</si>
  <si>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</si>
  <si>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</si>
  <si>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</si>
  <si>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</si>
  <si>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</si>
  <si>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</si>
  <si>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</si>
  <si>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</si>
  <si>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</si>
  <si>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</si>
  <si>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</si>
  <si>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</si>
  <si>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</si>
  <si>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</si>
  <si>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</si>
  <si>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</si>
  <si>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</si>
  <si>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</si>
  <si>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</si>
  <si>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</si>
  <si>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</si>
  <si>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</si>
  <si>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</si>
  <si>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</si>
  <si>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</si>
  <si>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</si>
  <si>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</si>
  <si>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</si>
  <si>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</si>
  <si>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</si>
  <si>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</si>
  <si>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</si>
  <si>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</si>
  <si>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</si>
  <si>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</si>
  <si>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</si>
  <si>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</si>
  <si>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</si>
  <si>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</si>
  <si>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</si>
  <si>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</si>
  <si>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</si>
  <si>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</si>
  <si>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</si>
  <si>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</si>
  <si>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</si>
  <si>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</si>
  <si>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</si>
  <si>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</si>
  <si>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</si>
  <si>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</si>
  <si>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</si>
  <si>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</si>
  <si>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</si>
  <si>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</si>
  <si>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</si>
  <si>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</si>
  <si>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</si>
  <si>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</si>
  <si>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</si>
  <si>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</si>
  <si>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</si>
  <si>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</si>
  <si>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</si>
  <si>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</si>
  <si>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</si>
  <si>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</si>
  <si>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</si>
  <si>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</si>
  <si>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</si>
  <si>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</si>
  <si>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</si>
  <si>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</si>
  <si>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</si>
  <si>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</si>
  <si>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</si>
  <si>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</si>
  <si>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</si>
  <si>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</si>
  <si>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</si>
  <si>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</si>
  <si>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</si>
  <si>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</si>
  <si>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</si>
  <si>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</si>
  <si>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</si>
  <si>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</si>
  <si>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</si>
  <si>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</si>
  <si>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</si>
  <si>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</si>
  <si>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</si>
  <si>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</si>
  <si>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</si>
  <si>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</si>
  <si>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</si>
  <si>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</si>
  <si>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</si>
  <si>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</si>
  <si>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</si>
  <si>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</si>
  <si>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</si>
  <si>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</si>
  <si>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</si>
  <si>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</si>
  <si>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</si>
  <si>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</si>
  <si>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</si>
  <si>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</si>
  <si>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</si>
  <si>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</si>
  <si>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</si>
  <si>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</si>
  <si>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</si>
  <si>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</si>
  <si>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</si>
  <si>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</si>
  <si>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</si>
  <si>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</si>
  <si>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</si>
  <si>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</si>
  <si>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</si>
  <si>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</si>
  <si>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</si>
  <si>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</si>
  <si>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</si>
  <si>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</si>
  <si>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</si>
  <si>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</si>
  <si>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</si>
  <si>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</si>
  <si>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</si>
  <si>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</si>
  <si>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</si>
  <si>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</si>
  <si>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</si>
  <si>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</si>
  <si>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</si>
  <si>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</si>
  <si>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</si>
  <si>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</si>
  <si>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</si>
  <si>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</si>
  <si>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</si>
  <si>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</si>
  <si>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</si>
  <si>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</si>
  <si>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</si>
  <si>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</si>
  <si>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</si>
  <si>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</si>
  <si>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</si>
  <si>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</si>
  <si>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</si>
  <si>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</si>
  <si>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</si>
  <si>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</si>
  <si>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</si>
  <si>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</si>
  <si>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</si>
  <si>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</si>
  <si>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</si>
  <si>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</si>
  <si>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</si>
  <si>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</si>
  <si>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</si>
  <si>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</si>
  <si>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</si>
  <si>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</si>
  <si>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</si>
  <si>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</si>
  <si>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</si>
  <si>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</si>
  <si>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</si>
  <si>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</si>
  <si>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</si>
  <si>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</si>
  <si>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</si>
  <si>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</si>
  <si>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</si>
  <si>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</si>
  <si>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</si>
  <si>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</si>
  <si>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</si>
  <si>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</si>
  <si>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</si>
  <si>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</si>
  <si>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</si>
  <si>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</si>
  <si>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</si>
  <si>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</si>
  <si>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</si>
  <si>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</si>
  <si>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</si>
  <si>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</si>
  <si>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</si>
  <si>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</si>
  <si>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</si>
  <si>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</si>
  <si>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</si>
  <si>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</si>
  <si>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</si>
  <si>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</si>
  <si>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</si>
  <si>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</si>
  <si>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</si>
  <si>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</si>
  <si>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</si>
  <si>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</si>
  <si>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</si>
  <si>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</si>
  <si>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</si>
  <si>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</si>
  <si>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</si>
  <si>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</si>
  <si>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</si>
  <si>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</si>
  <si>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</si>
  <si>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</si>
  <si>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</si>
  <si>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</si>
  <si>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</si>
  <si>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</si>
  <si>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</si>
  <si>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</si>
  <si>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</si>
  <si>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</si>
  <si>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</si>
  <si>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</si>
  <si>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</si>
  <si>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</si>
  <si>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</si>
  <si>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</si>
  <si>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</si>
  <si>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</si>
  <si>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</si>
  <si>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</si>
  <si>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</si>
  <si>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</si>
  <si>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</si>
  <si>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</si>
  <si>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</si>
  <si>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</si>
  <si>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</si>
  <si>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</si>
  <si>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</si>
  <si>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</si>
  <si>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</si>
  <si>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</si>
  <si>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</si>
  <si>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</si>
  <si>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</si>
  <si>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</si>
  <si>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</si>
  <si>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</si>
  <si>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</si>
  <si>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</si>
  <si>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</si>
  <si>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</si>
  <si>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</si>
  <si>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</si>
  <si>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</si>
  <si>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</si>
  <si>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</si>
  <si>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</si>
  <si>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</si>
  <si>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</si>
  <si>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</si>
  <si>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</si>
  <si>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</si>
  <si>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</si>
  <si>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</si>
  <si>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</si>
  <si>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</si>
  <si>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</si>
  <si>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</si>
  <si>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</si>
  <si>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</si>
  <si>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</si>
  <si>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</si>
  <si>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</si>
  <si>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</si>
  <si>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</si>
  <si>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</si>
  <si>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</si>
  <si>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</si>
  <si>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</si>
  <si>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</si>
  <si>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</si>
  <si>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</si>
  <si>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</si>
  <si>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</si>
  <si>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</si>
  <si>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</si>
  <si>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</si>
  <si>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</si>
  <si>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</si>
  <si>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</si>
  <si>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</si>
  <si>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</si>
  <si>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</si>
  <si>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</si>
  <si>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</si>
  <si>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</si>
  <si>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</si>
  <si>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</si>
  <si>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</si>
  <si>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</si>
  <si>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</si>
  <si>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</si>
  <si>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</si>
  <si>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</si>
  <si>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</si>
  <si>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</si>
  <si>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</si>
  <si>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</si>
  <si>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</si>
  <si>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</si>
  <si>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</si>
  <si>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</si>
  <si>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</si>
  <si>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</si>
  <si>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</si>
  <si>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</si>
  <si>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</si>
  <si>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</si>
  <si>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</si>
  <si>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</si>
  <si>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</si>
  <si>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</si>
  <si>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</si>
  <si>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</si>
  <si>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</si>
  <si>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</si>
  <si>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</si>
  <si>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</si>
  <si>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</si>
  <si>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</si>
  <si>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</si>
  <si>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</si>
  <si>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</si>
  <si>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</si>
  <si>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</si>
  <si>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</si>
  <si>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</si>
  <si>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</si>
  <si>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</si>
  <si>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</si>
  <si>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</si>
  <si>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</si>
  <si>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</si>
  <si>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</si>
  <si>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</si>
  <si>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</si>
  <si>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</si>
  <si>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</si>
  <si>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</si>
  <si>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</si>
  <si>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</si>
  <si>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</si>
  <si>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</si>
  <si>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</si>
  <si>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</si>
  <si>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</si>
  <si>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</si>
  <si>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</si>
  <si>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</si>
  <si>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</si>
  <si>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</si>
  <si>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</si>
  <si>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</si>
  <si>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</si>
  <si>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</si>
  <si>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</si>
  <si>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</si>
  <si>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</si>
  <si>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</si>
  <si>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</si>
  <si>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</si>
  <si>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</si>
  <si>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</si>
  <si>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</si>
  <si>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</si>
  <si>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</si>
  <si>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</si>
  <si>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</si>
  <si>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</si>
  <si>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</si>
  <si>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</si>
  <si>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</si>
  <si>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</si>
  <si>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</si>
  <si>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</si>
  <si>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</si>
  <si>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</si>
  <si>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</si>
  <si>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</si>
  <si>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</si>
  <si>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</si>
  <si>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</si>
  <si>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</si>
  <si>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</si>
  <si>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</si>
  <si>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</si>
  <si>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</si>
  <si>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</si>
  <si>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</si>
  <si>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</si>
  <si>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</si>
  <si>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</si>
  <si>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</si>
  <si>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</si>
  <si>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</si>
  <si>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</si>
  <si>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</si>
  <si>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</si>
  <si>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</si>
  <si>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</si>
  <si>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</si>
  <si>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</si>
  <si>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</si>
  <si>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</si>
  <si>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</si>
  <si>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</si>
  <si>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</si>
  <si>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</si>
  <si>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</si>
  <si>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</si>
  <si>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</si>
  <si>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</si>
  <si>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</si>
  <si>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</si>
  <si>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</si>
  <si>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</si>
  <si>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</si>
  <si>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</si>
  <si>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</si>
  <si>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</si>
  <si>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</si>
  <si>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</si>
  <si>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</si>
  <si>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</si>
  <si>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</si>
  <si>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</si>
  <si>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</si>
  <si>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</si>
  <si>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</si>
  <si>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</si>
  <si>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</si>
  <si>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</si>
  <si>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</si>
  <si>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</si>
  <si>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</si>
  <si>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</si>
  <si>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</si>
  <si>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</si>
  <si>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</si>
  <si>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</si>
  <si>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</si>
  <si>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</si>
  <si>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</si>
  <si>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</si>
  <si>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</si>
  <si>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</si>
  <si>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</si>
  <si>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</si>
  <si>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</si>
  <si>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</si>
  <si>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</si>
  <si>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</si>
  <si>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</si>
  <si>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</si>
  <si>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</si>
  <si>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</si>
  <si>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</si>
  <si>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</si>
  <si>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</si>
  <si>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</si>
  <si>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</si>
  <si>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</si>
  <si>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</si>
  <si>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</si>
  <si>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</si>
  <si>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</si>
  <si>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</si>
  <si>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</si>
  <si>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</si>
  <si>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</si>
  <si>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</si>
  <si>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</si>
  <si>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</si>
  <si>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</si>
  <si>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</si>
  <si>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</si>
  <si>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</si>
  <si>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</si>
  <si>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</si>
  <si>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</si>
  <si>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</si>
  <si>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</si>
  <si>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</si>
  <si>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</si>
  <si>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</si>
  <si>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</si>
  <si>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</si>
  <si>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</si>
  <si>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</si>
  <si>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</si>
  <si>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</si>
  <si>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</si>
  <si>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</si>
  <si>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</si>
  <si>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</si>
  <si>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</si>
  <si>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</si>
  <si>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</si>
  <si>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</si>
  <si>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</si>
  <si>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</si>
  <si>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</si>
  <si>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</si>
  <si>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</si>
  <si>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</si>
  <si>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</si>
  <si>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</si>
  <si>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</si>
  <si>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</si>
  <si>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</si>
  <si>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</si>
  <si>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</si>
  <si>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</si>
  <si>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</si>
  <si>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</si>
  <si>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</si>
  <si>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</si>
  <si>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</si>
  <si>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</si>
  <si>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</si>
  <si>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</si>
  <si>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</si>
  <si>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</si>
  <si>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</si>
  <si>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</si>
  <si>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</si>
  <si>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</si>
  <si>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</si>
  <si>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</si>
  <si>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</si>
  <si>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</si>
  <si>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</si>
  <si>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</si>
  <si>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</si>
  <si>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</si>
  <si>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</si>
  <si>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</si>
  <si>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</si>
  <si>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</si>
  <si>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</si>
  <si>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</si>
  <si>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</si>
  <si>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</si>
  <si>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</si>
  <si>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</si>
  <si>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</si>
  <si>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</si>
  <si>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</si>
  <si>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</si>
  <si>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</si>
  <si>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</si>
  <si>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</si>
  <si>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</si>
  <si>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</si>
  <si>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</si>
  <si>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</si>
  <si>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</si>
  <si>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</si>
  <si>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</si>
  <si>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</si>
  <si>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</si>
  <si>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</si>
  <si>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</si>
  <si>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</si>
  <si>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</si>
  <si>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</si>
  <si>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</si>
  <si>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</si>
  <si>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</si>
  <si>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</si>
  <si>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</si>
  <si>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</si>
  <si>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</si>
  <si>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</si>
  <si>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</si>
  <si>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</si>
  <si>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</si>
  <si>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</si>
  <si>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</si>
  <si>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</si>
  <si>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</si>
  <si>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</si>
  <si>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</si>
  <si>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</si>
  <si>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</si>
  <si>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</si>
  <si>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</si>
  <si>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</si>
  <si>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</si>
  <si>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</si>
  <si>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</si>
  <si>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</si>
  <si>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</si>
  <si>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</si>
  <si>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</si>
  <si>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</si>
  <si>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</si>
  <si>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</si>
  <si>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</si>
  <si>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</si>
  <si>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</si>
  <si>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</si>
  <si>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</si>
  <si>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</si>
  <si>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</si>
  <si>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</si>
  <si>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</si>
  <si>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</si>
  <si>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</si>
  <si>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</si>
  <si>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</si>
  <si>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</si>
  <si>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</si>
  <si>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</si>
  <si>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</si>
  <si>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</si>
  <si>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</si>
  <si>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</si>
  <si>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</si>
  <si>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</si>
  <si>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</si>
  <si>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</si>
  <si>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</si>
  <si>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</si>
  <si>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</si>
  <si>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</si>
  <si>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</si>
  <si>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</si>
  <si>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</si>
  <si>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</si>
  <si>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</si>
  <si>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</si>
  <si>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</si>
  <si>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</si>
  <si>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</si>
  <si>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</si>
  <si>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</si>
  <si>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</si>
  <si>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</si>
  <si>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</si>
  <si>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</si>
  <si>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</si>
  <si>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</si>
  <si>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</si>
  <si>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</si>
  <si>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</si>
  <si>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</si>
  <si>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</si>
  <si>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</si>
  <si>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</si>
  <si>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</si>
  <si>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</si>
  <si>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</si>
  <si>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</si>
  <si>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</si>
  <si>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</si>
  <si>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</si>
  <si>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</si>
  <si>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</si>
  <si>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</si>
  <si>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</si>
  <si>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</si>
  <si>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</si>
  <si>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</si>
  <si>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</si>
  <si>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</si>
  <si>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</si>
  <si>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</si>
  <si>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</si>
  <si>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</si>
  <si>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</si>
  <si>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</si>
  <si>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</si>
  <si>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</si>
  <si>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</si>
  <si>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</si>
  <si>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</si>
  <si>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</si>
  <si>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</si>
  <si>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</si>
  <si>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</si>
  <si>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</si>
  <si>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</si>
  <si>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</si>
  <si>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</si>
  <si>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</si>
  <si>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</si>
  <si>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</si>
  <si>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</si>
  <si>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</si>
  <si>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</si>
  <si>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</si>
  <si>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</si>
  <si>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</si>
  <si>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</si>
  <si>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</si>
  <si>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</si>
  <si>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</si>
  <si>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</si>
  <si>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</si>
  <si>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</si>
  <si>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</si>
  <si>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</si>
  <si>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</si>
  <si>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</si>
  <si>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</si>
  <si>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</si>
  <si>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</si>
  <si>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</si>
  <si>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</si>
  <si>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</si>
  <si>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</si>
  <si>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</si>
  <si>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</si>
  <si>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</si>
  <si>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</si>
  <si>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</si>
  <si>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</si>
  <si>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</si>
  <si>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</si>
  <si>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</si>
  <si>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</si>
  <si>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</si>
  <si>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</si>
  <si>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</si>
  <si>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</si>
  <si>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</si>
  <si>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</si>
  <si>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</si>
  <si>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</si>
  <si>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</si>
  <si>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</si>
  <si>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</si>
  <si>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</si>
  <si>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</si>
  <si>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</si>
  <si>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</si>
  <si>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</si>
  <si>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</si>
  <si>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</si>
  <si>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</si>
  <si>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</si>
  <si>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</si>
  <si>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</si>
  <si>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</si>
  <si>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</si>
  <si>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</si>
  <si>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</si>
  <si>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</si>
  <si>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</si>
  <si>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</si>
  <si>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</si>
  <si>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</si>
  <si>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</si>
  <si>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</si>
  <si>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</si>
  <si>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</si>
  <si>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</si>
  <si>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</si>
  <si>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</si>
  <si>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</si>
  <si>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</si>
  <si>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</si>
  <si>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</si>
  <si>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</si>
  <si>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</si>
  <si>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</si>
  <si>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</si>
  <si>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</si>
  <si>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</si>
  <si>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</si>
  <si>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</si>
  <si>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</si>
  <si>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</si>
  <si>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</si>
  <si>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</si>
  <si>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</si>
  <si>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</si>
  <si>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</si>
  <si>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</si>
  <si>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</si>
  <si>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</si>
  <si>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</si>
  <si>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</si>
  <si>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</si>
  <si>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</si>
  <si>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</si>
  <si>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</si>
  <si>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</si>
  <si>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</si>
  <si>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</si>
  <si>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</si>
  <si>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</si>
  <si>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</si>
  <si>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</si>
  <si>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</si>
  <si>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</si>
  <si>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</si>
  <si>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</si>
  <si>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</si>
  <si>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</si>
  <si>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</si>
  <si>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</si>
  <si>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</si>
  <si>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</si>
  <si>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</si>
  <si>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</si>
  <si>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</si>
  <si>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</si>
  <si>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</si>
  <si>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</si>
  <si>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</si>
  <si>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</si>
  <si>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</si>
  <si>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</si>
  <si>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</si>
  <si>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</si>
  <si>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</si>
  <si>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</si>
  <si>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</si>
  <si>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</si>
  <si>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</si>
  <si>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</si>
  <si>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</si>
  <si>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</si>
  <si>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</si>
  <si>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</si>
  <si>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</si>
  <si>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</si>
  <si>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</si>
  <si>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</si>
  <si>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</si>
  <si>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</si>
  <si>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</si>
  <si>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</si>
  <si>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</si>
  <si>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</si>
  <si>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</si>
  <si>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</si>
  <si>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</si>
  <si>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</si>
  <si>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</si>
  <si>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</si>
  <si>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</si>
  <si>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</si>
  <si>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</si>
  <si>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</si>
  <si>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</si>
  <si>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</si>
  <si>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</si>
  <si>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</si>
  <si>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</si>
  <si>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</si>
  <si>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</si>
  <si>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</si>
  <si>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</si>
  <si>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</si>
  <si>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</si>
  <si>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</si>
  <si>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</si>
  <si>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</si>
  <si>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</si>
  <si>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</si>
  <si>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</si>
  <si>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</si>
  <si>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</si>
  <si>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</si>
  <si>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</si>
  <si>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</si>
  <si>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</si>
  <si>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</si>
  <si>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</si>
  <si>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</si>
  <si>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</si>
  <si>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</si>
  <si>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</si>
  <si>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</si>
  <si>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</si>
  <si>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</si>
  <si>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</si>
  <si>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</si>
  <si>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</si>
  <si>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</si>
  <si>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</si>
  <si>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</si>
  <si>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</si>
  <si>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</si>
  <si>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</si>
  <si>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</si>
  <si>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</si>
  <si>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</si>
  <si>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</si>
  <si>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</si>
  <si>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</si>
  <si>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</si>
  <si>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</si>
  <si>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</si>
  <si>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</si>
  <si>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</si>
  <si>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</si>
  <si>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</si>
  <si>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</si>
  <si>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</si>
  <si>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</si>
  <si>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</si>
  <si>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</si>
  <si>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</si>
  <si>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</si>
  <si>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</si>
  <si>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</si>
  <si>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</si>
  <si>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</si>
  <si>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</si>
  <si>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</si>
  <si>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</si>
  <si>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</si>
  <si>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</si>
  <si>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</si>
  <si>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</si>
  <si>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</si>
  <si>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</si>
  <si>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</si>
  <si>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</si>
  <si>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</si>
  <si>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</si>
  <si>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</si>
  <si>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</si>
  <si>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</si>
  <si>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</si>
  <si>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</si>
  <si>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</si>
  <si>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</si>
  <si>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</si>
  <si>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</si>
  <si>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</si>
  <si>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</si>
  <si>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</si>
  <si>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</si>
  <si>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</si>
  <si>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</si>
  <si>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</si>
  <si>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</si>
  <si>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</si>
  <si>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</si>
  <si>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</si>
  <si>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</si>
  <si>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</si>
  <si>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</si>
  <si>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</si>
  <si>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</si>
  <si>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</si>
  <si>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</si>
  <si>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</si>
  <si>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</si>
  <si>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</si>
  <si>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</si>
  <si>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</si>
  <si>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</si>
  <si>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</si>
  <si>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</si>
  <si>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</si>
  <si>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</si>
  <si>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</si>
  <si>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</si>
  <si>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</si>
  <si>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</si>
  <si>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</si>
  <si>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</si>
  <si>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</si>
  <si>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</si>
  <si>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</si>
  <si>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</si>
  <si>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</si>
  <si>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</si>
  <si>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</si>
  <si>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</si>
  <si>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</si>
  <si>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</si>
  <si>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</si>
  <si>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</si>
  <si>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</si>
  <si>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</si>
  <si>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</si>
  <si>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</si>
  <si>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</si>
  <si>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</si>
  <si>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</si>
  <si>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</si>
  <si>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</si>
  <si>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</si>
  <si>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</si>
  <si>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</si>
  <si>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</si>
  <si>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</si>
  <si>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</si>
  <si>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</si>
  <si>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</si>
  <si>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</si>
  <si>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</si>
  <si>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</si>
  <si>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</si>
  <si>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</si>
  <si>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</si>
  <si>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</si>
  <si>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</si>
  <si>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</si>
  <si>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</si>
  <si>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</si>
  <si>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</si>
  <si>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</si>
  <si>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</si>
  <si>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</si>
  <si>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</si>
  <si>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</si>
  <si>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</si>
  <si>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</si>
  <si>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</si>
  <si>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</si>
  <si>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</si>
  <si>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</si>
  <si>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</si>
  <si>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</si>
  <si>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</si>
  <si>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</si>
  <si>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</si>
  <si>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</si>
  <si>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</si>
  <si>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</si>
  <si>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</si>
  <si>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</si>
  <si>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</si>
  <si>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</si>
  <si>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</si>
  <si>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</si>
  <si>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</si>
  <si>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</si>
  <si>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</si>
  <si>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</si>
  <si>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</si>
  <si>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</si>
  <si>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</si>
  <si>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</si>
  <si>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</si>
  <si>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</si>
  <si>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</si>
  <si>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</si>
  <si>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</si>
  <si>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</si>
  <si>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</si>
  <si>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</si>
  <si>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</si>
  <si>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</si>
  <si>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</si>
  <si>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</si>
  <si>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</si>
  <si>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</si>
  <si>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</si>
  <si>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</si>
  <si>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</si>
  <si>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</si>
  <si>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</si>
  <si>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</si>
  <si>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</si>
  <si>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</si>
  <si>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</si>
  <si>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</si>
  <si>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</si>
  <si>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</si>
  <si>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</si>
  <si>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</si>
  <si>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</si>
  <si>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</si>
  <si>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</si>
  <si>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</si>
  <si>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</si>
  <si>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</si>
  <si>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</si>
  <si>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</si>
  <si>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</si>
  <si>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</si>
  <si>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</si>
  <si>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</si>
  <si>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</si>
  <si>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</si>
  <si>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</si>
  <si>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</si>
  <si>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</si>
  <si>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</si>
  <si>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</si>
  <si>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</si>
  <si>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</si>
  <si>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</si>
  <si>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</si>
  <si>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</si>
  <si>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</si>
  <si>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</si>
  <si>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</si>
  <si>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</si>
  <si>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</si>
  <si>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</si>
  <si>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</si>
  <si>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</si>
  <si>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</si>
  <si>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</si>
  <si>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</si>
  <si>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</si>
  <si>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</si>
  <si>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</si>
  <si>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</si>
  <si>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</si>
  <si>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</si>
  <si>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</si>
  <si>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</si>
  <si>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</si>
  <si>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</si>
  <si>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</si>
  <si>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</si>
  <si>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</si>
  <si>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</si>
  <si>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</si>
  <si>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</si>
  <si>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</si>
  <si>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</si>
  <si>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</si>
  <si>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</si>
  <si>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</si>
  <si>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</si>
  <si>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</si>
  <si>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</si>
  <si>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</si>
  <si>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</si>
  <si>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</si>
  <si>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</si>
  <si>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</si>
  <si>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</si>
  <si>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</si>
  <si>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</si>
  <si>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</si>
  <si>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</si>
  <si>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</si>
  <si>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</si>
  <si>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</si>
  <si>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</si>
  <si>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</si>
  <si>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</si>
  <si>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</si>
  <si>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</si>
  <si>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</si>
  <si>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</si>
  <si>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</si>
  <si>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</si>
  <si>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</si>
  <si>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</si>
  <si>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</si>
  <si>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</si>
  <si>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</si>
  <si>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</si>
  <si>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</si>
  <si>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</si>
  <si>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</si>
  <si>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</si>
  <si>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</si>
  <si>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</si>
  <si>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</si>
  <si>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</si>
  <si>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</si>
  <si>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</si>
  <si>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</si>
  <si>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</si>
  <si>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</si>
  <si>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</si>
  <si>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</si>
  <si>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</si>
  <si>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</si>
  <si>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</si>
  <si>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</si>
  <si>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</si>
  <si>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</si>
  <si>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</si>
  <si>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</si>
  <si>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</si>
  <si>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</si>
  <si>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</si>
  <si>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</si>
  <si>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</si>
  <si>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</si>
  <si>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</si>
  <si>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</si>
  <si>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</si>
  <si>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</si>
  <si>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</si>
  <si>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</si>
  <si>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</si>
  <si>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</si>
  <si>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</si>
  <si>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</si>
  <si>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</si>
  <si>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</si>
  <si>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</si>
  <si>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</si>
  <si>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</si>
  <si>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</si>
  <si>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</si>
  <si>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</si>
  <si>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</si>
  <si>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</si>
  <si>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</si>
  <si>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</si>
  <si>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</si>
  <si>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</si>
  <si>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</si>
  <si>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</si>
  <si>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</si>
  <si>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</si>
  <si>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</si>
  <si>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</si>
  <si>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</si>
  <si>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</si>
  <si>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</si>
  <si>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</si>
  <si>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</si>
  <si>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</si>
  <si>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</si>
  <si>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</si>
  <si>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</si>
  <si>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</si>
  <si>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</si>
  <si>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</si>
  <si>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</si>
  <si>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</si>
  <si>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</si>
  <si>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</si>
  <si>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</si>
  <si>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</si>
  <si>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</si>
  <si>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</si>
  <si>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</si>
  <si>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</si>
  <si>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</si>
  <si>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</si>
  <si>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</si>
  <si>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</si>
  <si>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</si>
  <si>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</si>
  <si>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</si>
  <si>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</si>
  <si>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</si>
  <si>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</si>
  <si>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</si>
  <si>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</si>
  <si>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</si>
  <si>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</si>
  <si>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</si>
  <si>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</si>
  <si>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</si>
  <si>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</si>
  <si>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</si>
  <si>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</si>
  <si>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</si>
  <si>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</si>
  <si>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</si>
  <si>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</si>
  <si>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</si>
  <si>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</si>
  <si>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</si>
  <si>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</si>
  <si>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</si>
  <si>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</si>
  <si>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</si>
  <si>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</si>
  <si>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</si>
  <si>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</si>
  <si>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</si>
  <si>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</si>
  <si>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</si>
  <si>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</si>
  <si>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</si>
  <si>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</si>
  <si>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</si>
  <si>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</si>
  <si>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</si>
  <si>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</si>
  <si>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</si>
  <si>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</si>
  <si>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</si>
  <si>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</si>
  <si>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</si>
  <si>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</si>
  <si>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</si>
  <si>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</si>
  <si>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</si>
  <si>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</si>
  <si>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</si>
  <si>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</si>
  <si>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</si>
  <si>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</si>
  <si>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</si>
  <si>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</si>
  <si>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</si>
  <si>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</si>
  <si>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</si>
  <si>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</si>
  <si>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</si>
  <si>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</si>
  <si>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</si>
  <si>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</si>
  <si>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</si>
  <si>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</si>
  <si>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</si>
  <si>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</si>
  <si>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</si>
  <si>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</si>
  <si>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</si>
  <si>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</si>
  <si>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</si>
  <si>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</si>
  <si>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</si>
  <si>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</si>
  <si>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</si>
  <si>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</si>
  <si>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</si>
  <si>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</si>
  <si>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</si>
  <si>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</si>
  <si>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</si>
  <si>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</si>
  <si>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</si>
  <si>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</si>
  <si>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</si>
  <si>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</si>
  <si>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</si>
  <si>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</si>
  <si>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</si>
  <si>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</si>
  <si>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</si>
  <si>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</si>
  <si>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</si>
  <si>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</si>
  <si>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</si>
  <si>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</si>
  <si>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</si>
  <si>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</si>
  <si>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</si>
  <si>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</si>
  <si>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</si>
  <si>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</si>
  <si>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</si>
  <si>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</si>
  <si>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</si>
  <si>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</si>
  <si>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</si>
  <si>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</si>
  <si>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</si>
  <si>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</si>
  <si>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</si>
  <si>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</si>
  <si>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</si>
  <si>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</si>
  <si>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</si>
  <si>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</si>
  <si>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</si>
  <si>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</si>
  <si>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</si>
  <si>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</si>
  <si>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</si>
  <si>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</si>
  <si>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</si>
  <si>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</si>
  <si>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</si>
  <si>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</si>
  <si>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</si>
  <si>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</si>
  <si>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</si>
  <si>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</si>
  <si>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</si>
  <si>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</si>
  <si>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</si>
  <si>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</si>
  <si>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</si>
  <si>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</si>
  <si>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</si>
  <si>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</si>
  <si>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</si>
  <si>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</si>
  <si>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</si>
  <si>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</si>
  <si>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</si>
  <si>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</si>
  <si>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</si>
  <si>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</si>
  <si>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</si>
  <si>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</si>
  <si>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</si>
  <si>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</si>
  <si>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</si>
  <si>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</si>
  <si>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</si>
  <si>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</si>
  <si>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</si>
  <si>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</si>
  <si>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</si>
  <si>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</si>
  <si>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</si>
  <si>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</si>
  <si>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</si>
  <si>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</si>
  <si>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</si>
  <si>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</si>
  <si>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</si>
  <si>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</si>
  <si>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</si>
  <si>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</si>
  <si>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</si>
  <si>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</si>
  <si>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</si>
  <si>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</si>
  <si>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</si>
  <si>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</si>
  <si>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</si>
  <si>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</si>
  <si>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</si>
  <si>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</si>
  <si>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</si>
  <si>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</si>
  <si>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</si>
  <si>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</si>
  <si>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</si>
  <si>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</si>
  <si>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</si>
  <si>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</si>
  <si>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</si>
  <si>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</si>
  <si>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</si>
  <si>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</si>
  <si>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</si>
  <si>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</si>
  <si>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</si>
  <si>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</si>
  <si>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</si>
  <si>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</si>
  <si>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</si>
  <si>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</si>
  <si>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</si>
  <si>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</si>
  <si>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</si>
  <si>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</si>
  <si>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</si>
  <si>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</si>
  <si>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</si>
  <si>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</si>
  <si>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</si>
  <si>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</si>
  <si>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</si>
  <si>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</si>
  <si>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</si>
  <si>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</si>
  <si>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</si>
  <si>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</si>
  <si>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</si>
  <si>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</si>
  <si>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</si>
  <si>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</si>
  <si>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</si>
  <si>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</si>
  <si>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</si>
  <si>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</si>
  <si>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</si>
  <si>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</si>
  <si>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</si>
  <si>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</si>
  <si>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</si>
  <si>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</si>
  <si>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</si>
  <si>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</si>
  <si>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</si>
  <si>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</si>
  <si>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</si>
  <si>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</si>
  <si>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</si>
  <si>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</si>
  <si>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</si>
  <si>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</si>
  <si>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</si>
  <si>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</si>
  <si>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</si>
  <si>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</si>
  <si>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</si>
  <si>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</si>
  <si>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</si>
  <si>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</si>
  <si>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</si>
  <si>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</si>
  <si>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</si>
  <si>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</si>
  <si>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</si>
  <si>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</si>
  <si>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</si>
  <si>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</si>
  <si>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</si>
  <si>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</si>
  <si>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</si>
  <si>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</si>
  <si>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</si>
  <si>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</si>
  <si>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</si>
  <si>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</si>
  <si>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</si>
  <si>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</si>
  <si>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</si>
  <si>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</si>
  <si>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</si>
  <si>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</si>
  <si>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</si>
  <si>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</si>
  <si>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</si>
  <si>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</si>
  <si>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</si>
  <si>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</si>
  <si>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</si>
  <si>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</si>
  <si>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</si>
  <si>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</si>
  <si>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</si>
  <si>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</si>
  <si>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</si>
  <si>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</si>
  <si>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</si>
  <si>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</si>
  <si>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</si>
  <si>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</si>
  <si>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</si>
  <si>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</si>
  <si>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</si>
  <si>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</si>
  <si>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</si>
  <si>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</si>
  <si>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</si>
  <si>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</si>
  <si>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</si>
  <si>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</si>
  <si>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</si>
  <si>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</si>
  <si>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</si>
  <si>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</si>
  <si>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</si>
  <si>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</si>
  <si>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</si>
  <si>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</si>
  <si>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</si>
  <si>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</si>
  <si>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</si>
  <si>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</si>
  <si>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</si>
  <si>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</si>
  <si>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</si>
  <si>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</si>
  <si>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</si>
  <si>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</si>
  <si>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</si>
  <si>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</si>
  <si>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</si>
  <si>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</si>
  <si>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</si>
  <si>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</si>
  <si>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</si>
  <si>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</si>
  <si>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</si>
  <si>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</si>
  <si>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</si>
  <si>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</si>
  <si>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</si>
  <si>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</si>
  <si>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</si>
  <si>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</si>
  <si>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</si>
  <si>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</si>
  <si>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</si>
  <si>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</si>
  <si>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</si>
  <si>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</si>
  <si>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</si>
  <si>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</si>
  <si>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</si>
  <si>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</si>
  <si>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</si>
  <si>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</si>
  <si>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</si>
  <si>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</si>
  <si>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</si>
  <si>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</si>
  <si>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</si>
  <si>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</si>
  <si>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</si>
  <si>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</si>
  <si>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</si>
  <si>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</si>
  <si>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</si>
  <si>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</si>
  <si>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</si>
  <si>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</si>
  <si>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</si>
  <si>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</si>
  <si>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</si>
  <si>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</si>
  <si>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</si>
  <si>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</si>
  <si>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</si>
  <si>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</si>
  <si>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</si>
  <si>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</si>
  <si>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</si>
  <si>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</si>
  <si>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</si>
  <si>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</si>
  <si>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</si>
  <si>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</si>
  <si>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</si>
  <si>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</si>
  <si>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</si>
  <si>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</si>
  <si>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</si>
  <si>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</si>
  <si>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</si>
  <si>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</si>
  <si>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</si>
  <si>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</si>
  <si>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</si>
  <si>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</si>
  <si>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</si>
  <si>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</si>
  <si>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</si>
  <si>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</si>
  <si>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</si>
  <si>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</si>
  <si>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</si>
  <si>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</si>
  <si>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</si>
  <si>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</si>
  <si>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</si>
  <si>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</si>
  <si>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</si>
  <si>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</si>
  <si>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</si>
  <si>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</si>
  <si>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</si>
  <si>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</si>
  <si>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</si>
  <si>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</si>
  <si>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</si>
  <si>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</si>
  <si>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</si>
  <si>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</si>
  <si>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</si>
  <si>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</si>
  <si>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</si>
  <si>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</si>
  <si>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</si>
  <si>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</si>
  <si>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</si>
  <si>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</si>
  <si>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</si>
  <si>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</si>
  <si>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</si>
  <si>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</si>
  <si>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</si>
  <si>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</si>
  <si>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</si>
  <si>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</si>
  <si>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</si>
  <si>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</si>
  <si>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</si>
  <si>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</si>
  <si>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</si>
  <si>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</si>
  <si>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</si>
  <si>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</si>
  <si>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</si>
  <si>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</si>
  <si>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</si>
  <si>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</si>
  <si>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</si>
  <si>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</si>
  <si>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</si>
  <si>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</si>
  <si>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</si>
  <si>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</si>
  <si>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</si>
  <si>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</si>
  <si>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</si>
  <si>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</si>
  <si>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</si>
  <si>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</si>
  <si>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</si>
  <si>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</si>
  <si>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</si>
  <si>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</si>
  <si>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</si>
  <si>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</si>
  <si>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</si>
  <si>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</si>
  <si>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</si>
  <si>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</si>
  <si>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</si>
  <si>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</si>
  <si>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</si>
  <si>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</si>
  <si>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</si>
  <si>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</si>
  <si>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</si>
  <si>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</si>
  <si>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</si>
  <si>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</si>
  <si>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</si>
  <si>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</si>
  <si>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</si>
  <si>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</si>
  <si>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</si>
  <si>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</si>
  <si>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</si>
  <si>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</si>
  <si>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</si>
  <si>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</si>
  <si>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</si>
  <si>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</si>
  <si>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</si>
  <si>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</si>
  <si>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</si>
  <si>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</si>
  <si>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</si>
  <si>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</si>
  <si>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</si>
  <si>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</si>
  <si>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</si>
  <si>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</si>
  <si>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</si>
  <si>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</si>
  <si>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</si>
  <si>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</si>
  <si>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</si>
  <si>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</si>
  <si>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</si>
  <si>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</si>
  <si>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</si>
  <si>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</si>
  <si>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</si>
  <si>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</si>
  <si>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</si>
  <si>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</si>
  <si>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</si>
  <si>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</si>
  <si>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</si>
  <si>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</si>
  <si>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</si>
  <si>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</si>
  <si>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</si>
  <si>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</si>
  <si>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</si>
  <si>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</si>
  <si>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</si>
  <si>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</si>
  <si>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</si>
  <si>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</si>
  <si>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</si>
  <si>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</si>
  <si>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</si>
  <si>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</si>
  <si>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</si>
  <si>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</si>
  <si>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</si>
  <si>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</si>
  <si>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</si>
  <si>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</si>
  <si>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</si>
  <si>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</si>
  <si>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</si>
  <si>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</si>
  <si>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</si>
  <si>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</si>
  <si>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</si>
  <si>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</si>
  <si>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</si>
  <si>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</si>
  <si>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</si>
  <si>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</si>
  <si>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</si>
  <si>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</si>
  <si>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</si>
  <si>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</si>
  <si>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</si>
  <si>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</si>
  <si>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</si>
  <si>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</si>
  <si>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</si>
  <si>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</si>
  <si>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</si>
  <si>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</si>
  <si>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</si>
  <si>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</si>
  <si>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</si>
  <si>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</si>
  <si>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</si>
  <si>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</si>
  <si>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</si>
  <si>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</si>
  <si>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</si>
  <si>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</si>
  <si>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</si>
  <si>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</si>
  <si>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</si>
  <si>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</si>
  <si>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</si>
  <si>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</si>
  <si>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</si>
  <si>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</si>
  <si>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</si>
  <si>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</si>
  <si>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</si>
  <si>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</si>
  <si>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</si>
  <si>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</si>
  <si>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</si>
  <si>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</si>
  <si>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</si>
  <si>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</si>
  <si>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</si>
  <si>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</si>
  <si>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</si>
  <si>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</si>
  <si>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</si>
  <si>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</si>
  <si>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</si>
  <si>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</si>
  <si>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</si>
  <si>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</si>
  <si>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</si>
  <si>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</si>
  <si>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</si>
  <si>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</si>
  <si>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</si>
  <si>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</si>
  <si>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</si>
  <si>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</si>
  <si>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</si>
  <si>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</si>
  <si>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</si>
  <si>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</si>
  <si>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</si>
  <si>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</si>
  <si>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</si>
  <si>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</si>
  <si>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</si>
  <si>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</si>
  <si>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</si>
  <si>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</si>
  <si>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</si>
  <si>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</si>
  <si>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</si>
  <si>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</si>
  <si>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</si>
  <si>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</si>
  <si>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</si>
  <si>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</si>
  <si>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</si>
  <si>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</si>
  <si>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</si>
  <si>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</si>
  <si>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</si>
  <si>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</si>
  <si>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</si>
  <si>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</si>
  <si>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</si>
  <si>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</si>
  <si>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</si>
  <si>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</si>
  <si>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</si>
  <si>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</si>
  <si>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</si>
  <si>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</si>
  <si>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</si>
  <si>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</si>
  <si>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</si>
  <si>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</si>
  <si>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</si>
  <si>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</si>
  <si>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</si>
  <si>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</si>
  <si>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</si>
  <si>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</si>
  <si>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</si>
  <si>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</si>
  <si>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</si>
  <si>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</si>
  <si>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</si>
  <si>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</si>
  <si>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</si>
  <si>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</si>
  <si>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</si>
  <si>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</si>
  <si>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</si>
  <si>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</si>
  <si>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</si>
  <si>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</si>
  <si>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</si>
  <si>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</si>
  <si>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</si>
  <si>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</si>
  <si>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</si>
  <si>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</si>
  <si>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</si>
  <si>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</si>
  <si>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</si>
  <si>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</si>
  <si>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</si>
  <si>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</si>
  <si>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</si>
  <si>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</si>
  <si>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</si>
  <si>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</si>
  <si>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</si>
  <si>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</si>
  <si>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</si>
  <si>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</si>
  <si>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</si>
  <si>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</si>
  <si>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</si>
  <si>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</si>
  <si>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</si>
  <si>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</si>
  <si>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</si>
  <si>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</si>
  <si>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</si>
  <si>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</si>
  <si>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</si>
  <si>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</si>
  <si>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</si>
  <si>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</si>
  <si>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</si>
  <si>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</si>
  <si>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</si>
  <si>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</si>
  <si>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</si>
  <si>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</si>
  <si>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</si>
  <si>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</si>
  <si>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</si>
  <si>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</si>
  <si>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</si>
  <si>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</si>
  <si>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</si>
  <si>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</si>
  <si>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</si>
  <si>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</si>
  <si>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</si>
  <si>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</si>
  <si>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</si>
  <si>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</si>
  <si>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</si>
  <si>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</si>
  <si>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</si>
  <si>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</si>
  <si>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</si>
  <si>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</si>
  <si>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</si>
  <si>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</si>
  <si>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</si>
  <si>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</si>
  <si>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</si>
  <si>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</si>
  <si>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</si>
  <si>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</si>
  <si>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</si>
  <si>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</si>
  <si>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</si>
  <si>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</si>
  <si>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</si>
  <si>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</si>
  <si>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</si>
  <si>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</si>
  <si>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</si>
  <si>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</si>
  <si>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</si>
  <si>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</si>
  <si>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</si>
  <si>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</si>
  <si>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</si>
  <si>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</si>
  <si>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</si>
  <si>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</si>
  <si>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</si>
  <si>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</si>
  <si>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</si>
  <si>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</si>
  <si>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</si>
  <si>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</si>
  <si>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</si>
  <si>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</si>
  <si>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</si>
  <si>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</si>
  <si>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</si>
  <si>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</si>
  <si>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</si>
  <si>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</si>
  <si>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</si>
  <si>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</si>
  <si>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</si>
  <si>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</si>
  <si>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</si>
  <si>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</si>
  <si>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</si>
  <si>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</si>
  <si>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</si>
  <si>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</si>
  <si>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</si>
  <si>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</si>
  <si>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</si>
  <si>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</si>
  <si>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</si>
  <si>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</si>
  <si>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</si>
  <si>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</si>
  <si>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</si>
  <si>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</si>
  <si>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</si>
  <si>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</si>
  <si>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</si>
  <si>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</si>
  <si>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</si>
  <si>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</si>
  <si>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</si>
  <si>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</si>
  <si>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</si>
  <si>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</si>
  <si>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</si>
  <si>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</si>
  <si>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</si>
  <si>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</si>
  <si>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</si>
  <si>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</si>
  <si>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</si>
  <si>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</si>
  <si>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</si>
  <si>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</si>
  <si>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</si>
  <si>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</si>
  <si>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</si>
  <si>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</si>
  <si>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</si>
  <si>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</si>
  <si>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</si>
  <si>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</si>
  <si>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</si>
  <si>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</si>
  <si>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</si>
  <si>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</si>
  <si>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</si>
  <si>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</si>
  <si>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</si>
  <si>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</si>
  <si>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</si>
  <si>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</si>
  <si>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</si>
  <si>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</si>
  <si>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</si>
  <si>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</si>
  <si>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</si>
  <si>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</si>
  <si>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</si>
  <si>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</si>
  <si>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</si>
  <si>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</si>
  <si>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</si>
  <si>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</si>
  <si>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</si>
  <si>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</si>
  <si>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</si>
  <si>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</si>
  <si>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</si>
  <si>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</si>
  <si>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</si>
  <si>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</si>
  <si>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</si>
  <si>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</si>
  <si>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</si>
  <si>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</si>
  <si>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</si>
  <si>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</si>
  <si>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</si>
  <si>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</si>
  <si>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</si>
  <si>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</si>
  <si>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</si>
  <si>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</si>
  <si>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</si>
  <si>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</si>
  <si>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</si>
  <si>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</si>
  <si>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</si>
  <si>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</si>
  <si>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</si>
  <si>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</si>
  <si>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</si>
  <si>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</si>
  <si>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</si>
  <si>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</si>
  <si>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</si>
  <si>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</si>
  <si>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</si>
  <si>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</si>
  <si>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</si>
  <si>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</si>
  <si>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</si>
  <si>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</si>
  <si>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</si>
  <si>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</si>
  <si>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</si>
  <si>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</si>
  <si>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</si>
  <si>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</si>
  <si>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</si>
  <si>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</si>
  <si>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</si>
  <si>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</si>
  <si>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</si>
  <si>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</si>
  <si>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</si>
  <si>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</si>
  <si>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</si>
  <si>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</si>
  <si>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</si>
  <si>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</si>
  <si>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</si>
  <si>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</si>
  <si>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</si>
  <si>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</si>
  <si>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</si>
  <si>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</si>
  <si>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</si>
  <si>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</si>
  <si>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</si>
  <si>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</si>
  <si>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</si>
  <si>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</si>
  <si>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</si>
  <si>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</si>
  <si>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</si>
  <si>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</si>
  <si>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</si>
  <si>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</si>
  <si>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</si>
  <si>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</si>
  <si>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</si>
  <si>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</si>
  <si>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</si>
  <si>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</si>
  <si>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</si>
  <si>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</si>
  <si>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</si>
  <si>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</si>
  <si>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</si>
  <si>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</si>
  <si>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</si>
  <si>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</si>
  <si>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</si>
  <si>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</si>
  <si>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</si>
  <si>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</si>
  <si>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</si>
  <si>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</si>
  <si>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</si>
  <si>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</si>
  <si>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</si>
  <si>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</si>
  <si>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</si>
  <si>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</si>
  <si>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</si>
  <si>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</si>
  <si>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</si>
  <si>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</si>
  <si>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</si>
  <si>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</si>
  <si>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</si>
  <si>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</si>
  <si>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</si>
  <si>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</si>
  <si>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</si>
  <si>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</si>
  <si>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</si>
  <si>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</si>
  <si>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</si>
  <si>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</si>
  <si>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</si>
  <si>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</si>
  <si>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</si>
  <si>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</si>
  <si>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</si>
  <si>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</si>
  <si>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</si>
  <si>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</si>
  <si>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</si>
  <si>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</si>
  <si>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</si>
  <si>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</si>
  <si>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</si>
  <si>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</si>
  <si>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</si>
  <si>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</si>
  <si>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</si>
  <si>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</si>
  <si>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</si>
  <si>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</si>
  <si>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</si>
  <si>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</si>
  <si>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</si>
  <si>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</si>
  <si>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</si>
  <si>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</si>
  <si>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</si>
  <si>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</si>
  <si>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</si>
  <si>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</si>
  <si>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</si>
  <si>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</si>
  <si>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</si>
  <si>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</si>
  <si>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</si>
  <si>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</si>
  <si>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</si>
  <si>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</si>
  <si>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</si>
  <si>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</si>
  <si>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</si>
  <si>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</si>
  <si>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</si>
  <si>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</si>
  <si>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</si>
  <si>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</si>
  <si>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</si>
  <si>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</si>
  <si>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</si>
  <si>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</si>
  <si>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</si>
  <si>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</si>
  <si>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</si>
  <si>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</si>
  <si>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</si>
  <si>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</si>
  <si>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</si>
  <si>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</si>
  <si>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</si>
  <si>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</si>
  <si>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</si>
  <si>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</si>
  <si>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</si>
  <si>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</si>
  <si>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</si>
  <si>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</si>
  <si>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</si>
  <si>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</si>
  <si>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</si>
  <si>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</si>
  <si>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</si>
  <si>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</si>
  <si>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</si>
  <si>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</si>
  <si>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</si>
  <si>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</si>
  <si>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</si>
  <si>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</si>
  <si>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</si>
  <si>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</si>
  <si>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</si>
  <si>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</si>
  <si>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</si>
  <si>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</si>
  <si>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</si>
  <si>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</si>
  <si>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</si>
  <si>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</si>
  <si>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</si>
  <si>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</si>
  <si>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</si>
  <si>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</si>
  <si>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</si>
  <si>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</si>
  <si>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</si>
  <si>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</si>
  <si>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</si>
  <si>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</si>
  <si>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</si>
  <si>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</si>
  <si>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</si>
  <si>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</si>
  <si>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</si>
  <si>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</si>
  <si>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</si>
  <si>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</si>
  <si>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</si>
  <si>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</si>
  <si>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</si>
  <si>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</si>
  <si>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</si>
  <si>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</si>
  <si>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</si>
  <si>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</si>
  <si>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</si>
  <si>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</si>
  <si>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</si>
  <si>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</si>
  <si>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</si>
  <si>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</si>
  <si>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</si>
  <si>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</si>
  <si>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</si>
  <si>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</si>
  <si>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</si>
  <si>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</si>
  <si>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</si>
  <si>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</si>
  <si>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</si>
  <si>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</si>
  <si>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</si>
  <si>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</si>
  <si>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</si>
  <si>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</si>
  <si>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</si>
  <si>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</si>
  <si>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</si>
  <si>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</si>
  <si>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</si>
  <si>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</si>
  <si>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</si>
  <si>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</si>
  <si>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</si>
  <si>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</si>
  <si>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</si>
  <si>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</si>
  <si>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</si>
  <si>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</si>
  <si>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</si>
  <si>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</si>
  <si>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</si>
  <si>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</si>
  <si>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</si>
  <si>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</si>
  <si>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</si>
  <si>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</si>
  <si>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</si>
  <si>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</si>
  <si>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</si>
  <si>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</si>
  <si>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</si>
  <si>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</si>
  <si>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</si>
  <si>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</si>
  <si>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</si>
  <si>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</si>
  <si>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</si>
  <si>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</si>
  <si>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</si>
  <si>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</si>
  <si>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</si>
  <si>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</si>
  <si>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</si>
  <si>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</si>
  <si>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</si>
  <si>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</si>
  <si>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</si>
  <si>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</si>
  <si>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</si>
  <si>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</si>
  <si>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</si>
  <si>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</si>
  <si>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</si>
  <si>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</si>
  <si>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</si>
  <si>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</si>
  <si>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</si>
  <si>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</si>
  <si>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</si>
  <si>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</si>
  <si>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</si>
  <si>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</si>
  <si>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</si>
  <si>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</si>
  <si>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</si>
  <si>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</si>
  <si>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</si>
  <si>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</si>
  <si>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</si>
  <si>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</si>
  <si>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</si>
  <si>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</si>
  <si>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</si>
  <si>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</si>
  <si>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</si>
  <si>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</si>
  <si>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</si>
  <si>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</si>
  <si>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</si>
  <si>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</si>
  <si>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</si>
  <si>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</si>
  <si>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</si>
  <si>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</si>
  <si>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</si>
  <si>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</si>
  <si>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</si>
  <si>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</si>
  <si>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</si>
  <si>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</si>
  <si>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</si>
  <si>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</si>
  <si>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</si>
  <si>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</si>
  <si>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</si>
  <si>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</si>
  <si>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</si>
  <si>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</si>
  <si>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</si>
  <si>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</si>
  <si>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</si>
  <si>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</si>
  <si>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</si>
  <si>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</si>
  <si>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</si>
  <si>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</si>
  <si>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</si>
  <si>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</si>
  <si>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</si>
  <si>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</si>
  <si>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</si>
  <si>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</si>
  <si>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</si>
  <si>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</si>
  <si>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</si>
  <si>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</si>
  <si>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</si>
  <si>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</si>
  <si>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</si>
  <si>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</si>
  <si>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</si>
  <si>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</si>
  <si>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</si>
  <si>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</si>
  <si>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</si>
  <si>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</si>
  <si>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</si>
  <si>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</si>
  <si>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</si>
  <si>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</si>
  <si>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</si>
  <si>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</si>
  <si>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</si>
  <si>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</si>
  <si>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</si>
  <si>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</si>
  <si>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</si>
  <si>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</si>
  <si>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</si>
  <si>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</si>
  <si>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</si>
  <si>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</si>
  <si>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</si>
  <si>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</si>
  <si>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</si>
  <si>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</si>
  <si>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</si>
  <si>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</si>
  <si>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</si>
  <si>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</si>
  <si>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</si>
  <si>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</si>
  <si>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</si>
  <si>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</si>
  <si>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</si>
  <si>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</si>
  <si>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</si>
  <si>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</si>
  <si>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</si>
  <si>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</si>
  <si>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</si>
  <si>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</si>
  <si>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</si>
  <si>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</si>
  <si>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</si>
  <si>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</si>
  <si>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</si>
  <si>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</si>
  <si>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</si>
  <si>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</si>
  <si>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</si>
  <si>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</si>
  <si>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</si>
  <si>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</si>
  <si>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</si>
  <si>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</si>
  <si>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</si>
  <si>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</si>
  <si>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</si>
  <si>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</si>
  <si>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</si>
  <si>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</si>
  <si>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</si>
  <si>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</si>
  <si>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</si>
  <si>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</si>
  <si>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</si>
  <si>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</si>
  <si>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</si>
  <si>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</si>
  <si>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</si>
  <si>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</si>
  <si>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</si>
  <si>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</si>
  <si>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</si>
  <si>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</si>
  <si>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</si>
  <si>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</si>
  <si>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</si>
  <si>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</si>
  <si>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</si>
  <si>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</si>
  <si>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</si>
  <si>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</si>
  <si>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</si>
  <si>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</si>
  <si>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</si>
  <si>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</si>
  <si>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</si>
  <si>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</si>
  <si>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</si>
  <si>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</si>
  <si>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</si>
  <si>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</si>
  <si>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</si>
  <si>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</si>
  <si>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</si>
  <si>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</si>
  <si>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</si>
  <si>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</si>
  <si>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</si>
  <si>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</si>
  <si>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</si>
  <si>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</si>
  <si>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</si>
  <si>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</si>
  <si>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</si>
  <si>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</si>
  <si>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</si>
  <si>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</si>
  <si>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</si>
  <si>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</si>
  <si>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</si>
  <si>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</si>
  <si>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</si>
  <si>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</si>
  <si>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</si>
  <si>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</si>
  <si>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</si>
  <si>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</si>
  <si>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</si>
  <si>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</si>
  <si>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</si>
  <si>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</si>
  <si>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</si>
  <si>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</si>
  <si>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</si>
  <si>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</si>
  <si>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</si>
  <si>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</si>
  <si>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</si>
  <si>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</si>
  <si>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</si>
  <si>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</si>
  <si>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</si>
  <si>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</si>
  <si>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</si>
  <si>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</si>
  <si>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</si>
  <si>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</si>
  <si>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</si>
  <si>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</si>
  <si>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</si>
  <si>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</si>
  <si>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</si>
  <si>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</si>
  <si>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</si>
  <si>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</si>
  <si>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</si>
  <si>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</si>
  <si>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</si>
  <si>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</si>
  <si>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</si>
  <si>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</si>
  <si>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</si>
  <si>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</si>
  <si>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</si>
  <si>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</si>
  <si>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</si>
  <si>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</si>
  <si>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</si>
  <si>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</si>
  <si>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</si>
  <si>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</si>
  <si>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</si>
  <si>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</si>
  <si>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</si>
  <si>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</si>
  <si>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</si>
  <si>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</si>
  <si>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</si>
  <si>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</si>
  <si>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</si>
  <si>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</si>
  <si>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</si>
  <si>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</si>
  <si>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</si>
  <si>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</si>
  <si>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</si>
  <si>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</si>
  <si>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</si>
  <si>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</si>
  <si>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</si>
  <si>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</si>
  <si>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</si>
  <si>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</si>
  <si>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</si>
  <si>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</si>
  <si>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</si>
  <si>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</si>
  <si>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</si>
  <si>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</si>
  <si>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</si>
  <si>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</si>
  <si>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</si>
  <si>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</si>
  <si>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</si>
  <si>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</si>
  <si>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</si>
  <si>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</si>
  <si>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</si>
  <si>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</si>
  <si>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</si>
  <si>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</si>
  <si>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</si>
  <si>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</si>
  <si>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</si>
  <si>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</si>
  <si>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</si>
  <si>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</si>
  <si>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</si>
  <si>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</si>
  <si>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</si>
  <si>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</si>
  <si>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</si>
  <si>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</si>
  <si>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</si>
  <si>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</si>
  <si>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</si>
  <si>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</si>
  <si>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</si>
  <si>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</si>
  <si>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</si>
  <si>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</si>
  <si>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</si>
  <si>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</si>
  <si>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</si>
  <si>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</si>
  <si>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</si>
  <si>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</si>
  <si>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</si>
  <si>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</si>
  <si>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</si>
  <si>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</si>
  <si>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</si>
  <si>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</si>
  <si>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</si>
  <si>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</si>
  <si>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</si>
  <si>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</si>
  <si>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</si>
  <si>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</si>
  <si>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</si>
  <si>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</si>
  <si>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</si>
  <si>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</si>
  <si>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</si>
  <si>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</si>
  <si>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</si>
  <si>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</si>
  <si>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</si>
  <si>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</si>
  <si>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</si>
  <si>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</si>
  <si>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</si>
  <si>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</si>
  <si>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</si>
  <si>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</si>
  <si>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</si>
  <si>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</si>
  <si>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</si>
  <si>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</si>
  <si>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</si>
  <si>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</si>
  <si>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</si>
  <si>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</si>
  <si>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</si>
  <si>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</si>
  <si>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</si>
  <si>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</si>
  <si>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</si>
  <si>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</si>
  <si>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</si>
  <si>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</si>
  <si>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</si>
  <si>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</si>
  <si>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</si>
  <si>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</si>
  <si>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</si>
  <si>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</si>
  <si>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</si>
  <si>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</si>
  <si>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</si>
  <si>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</si>
  <si>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</si>
  <si>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</si>
  <si>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</si>
  <si>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</si>
  <si>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</si>
  <si>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</si>
  <si>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</si>
  <si>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</si>
  <si>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</si>
  <si>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</si>
  <si>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</si>
  <si>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</si>
  <si>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</si>
  <si>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</si>
  <si>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</si>
  <si>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</si>
  <si>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</si>
  <si>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</si>
  <si>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</si>
  <si>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</si>
  <si>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</si>
  <si>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</si>
  <si>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</si>
  <si>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</si>
  <si>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</si>
  <si>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</si>
  <si>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</si>
  <si>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</si>
  <si>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</si>
  <si>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</si>
  <si>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</si>
  <si>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</si>
  <si>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</si>
  <si>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</si>
  <si>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</si>
  <si>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</si>
  <si>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</si>
  <si>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</si>
  <si>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</si>
  <si>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</si>
  <si>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</si>
  <si>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</si>
  <si>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</si>
  <si>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</si>
  <si>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</si>
  <si>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</si>
  <si>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</si>
  <si>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</si>
  <si>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</si>
  <si>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</si>
  <si>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</si>
  <si>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</si>
  <si>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</si>
  <si>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</si>
  <si>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</si>
  <si>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</si>
  <si>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</si>
  <si>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</si>
  <si>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</si>
  <si>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</si>
  <si>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</si>
  <si>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</si>
  <si>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</si>
  <si>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</si>
  <si>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</si>
  <si>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</si>
  <si>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</si>
  <si>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</si>
  <si>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</si>
  <si>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</si>
  <si>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</si>
  <si>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</si>
  <si>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</si>
  <si>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</si>
  <si>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</si>
  <si>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</si>
  <si>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</si>
  <si>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</si>
  <si>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</si>
  <si>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</si>
  <si>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</si>
  <si>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</si>
  <si>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</si>
  <si>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</si>
  <si>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</si>
  <si>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</si>
  <si>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</si>
  <si>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</si>
  <si>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</si>
  <si>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</si>
  <si>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</si>
  <si>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</si>
  <si>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</si>
  <si>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</si>
  <si>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</si>
  <si>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</si>
  <si>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</si>
  <si>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</si>
  <si>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</si>
  <si>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</si>
  <si>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</si>
  <si>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</si>
  <si>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</si>
  <si>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</si>
  <si>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</si>
  <si>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</si>
  <si>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</si>
  <si>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</si>
  <si>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</si>
  <si>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</si>
  <si>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</si>
  <si>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</si>
  <si>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</si>
  <si>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</si>
  <si>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</si>
  <si>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</si>
  <si>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</si>
  <si>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</si>
  <si>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</si>
  <si>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</si>
  <si>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</si>
  <si>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</si>
  <si>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</si>
  <si>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</si>
  <si>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</si>
  <si>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</si>
  <si>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</si>
  <si>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</si>
  <si>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</si>
  <si>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</si>
  <si>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</si>
  <si>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</si>
  <si>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</si>
  <si>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</si>
  <si>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</si>
  <si>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</si>
  <si>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</si>
  <si>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</si>
  <si>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</si>
  <si>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</si>
  <si>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</si>
  <si>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</si>
  <si>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</si>
  <si>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</si>
  <si>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</si>
  <si>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</si>
  <si>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</si>
  <si>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</si>
  <si>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</si>
  <si>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</si>
  <si>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</si>
  <si>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</si>
  <si>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</si>
  <si>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</si>
  <si>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</si>
  <si>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</si>
  <si>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</si>
  <si>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</si>
  <si>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</si>
  <si>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</si>
  <si>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</si>
  <si>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</si>
  <si>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</si>
  <si>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</si>
  <si>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</si>
  <si>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</si>
  <si>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</si>
  <si>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</si>
  <si>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</si>
  <si>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</si>
  <si>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</si>
  <si>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</si>
  <si>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</si>
  <si>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</si>
  <si>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</si>
  <si>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</si>
  <si>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</si>
  <si>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</si>
  <si>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</si>
  <si>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</si>
  <si>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</si>
  <si>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</si>
  <si>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</si>
  <si>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</si>
  <si>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</si>
  <si>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</si>
  <si>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</si>
  <si>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</si>
  <si>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</si>
  <si>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</si>
  <si>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</si>
  <si>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</si>
  <si>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</si>
  <si>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</si>
  <si>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</si>
  <si>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</si>
  <si>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</si>
  <si>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</si>
  <si>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</si>
  <si>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</si>
  <si>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</si>
  <si>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</si>
  <si>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</si>
  <si>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</si>
  <si>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</si>
  <si>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</si>
  <si>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</si>
  <si>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</si>
  <si>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</si>
  <si>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</si>
  <si>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</si>
  <si>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</si>
  <si>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</si>
  <si>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</si>
  <si>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</si>
  <si>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</si>
  <si>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</si>
  <si>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</si>
  <si>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</si>
  <si>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</si>
  <si>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</si>
  <si>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</si>
  <si>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</si>
  <si>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</si>
  <si>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</si>
  <si>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</si>
  <si>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</si>
  <si>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</si>
  <si>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</si>
  <si>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</si>
  <si>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</si>
  <si>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</si>
  <si>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</si>
  <si>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</si>
  <si>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</si>
  <si>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</si>
  <si>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</si>
  <si>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</si>
  <si>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</si>
  <si>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</si>
  <si>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</si>
  <si>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</si>
  <si>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</si>
  <si>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</si>
  <si>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</si>
  <si>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</si>
  <si>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</si>
  <si>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</si>
  <si>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</si>
  <si>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</si>
  <si>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</si>
  <si>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</si>
  <si>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</si>
  <si>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</si>
  <si>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</si>
  <si>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</si>
  <si>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</si>
  <si>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</si>
  <si>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</si>
  <si>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</si>
  <si>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</si>
  <si>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</si>
  <si>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</si>
  <si>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</si>
  <si>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</si>
  <si>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</si>
  <si>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</si>
  <si>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</si>
  <si>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</si>
  <si>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</si>
  <si>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</si>
  <si>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</si>
  <si>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</si>
  <si>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</si>
  <si>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</si>
  <si>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</si>
  <si>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</si>
  <si>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</si>
  <si>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</si>
  <si>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</si>
  <si>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</si>
  <si>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</si>
  <si>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</si>
  <si>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</si>
  <si>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</si>
  <si>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</si>
  <si>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</si>
  <si>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</si>
  <si>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</si>
  <si>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</si>
  <si>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</si>
  <si>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</si>
  <si>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</si>
  <si>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</si>
  <si>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</si>
  <si>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</si>
  <si>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</si>
  <si>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</si>
  <si>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</si>
  <si>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</si>
  <si>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</si>
  <si>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</si>
  <si>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</si>
  <si>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</si>
  <si>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</si>
  <si>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</si>
  <si>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</si>
  <si>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</si>
  <si>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</si>
  <si>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</si>
  <si>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</si>
  <si>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</si>
  <si>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</si>
  <si>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</si>
  <si>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</si>
  <si>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</si>
  <si>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</si>
  <si>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</si>
  <si>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</si>
  <si>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</si>
  <si>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</si>
  <si>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</si>
  <si>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</si>
  <si>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</si>
  <si>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</si>
  <si>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</si>
  <si>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</si>
  <si>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</si>
  <si>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</si>
  <si>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</si>
  <si>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</si>
  <si>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</si>
  <si>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</si>
  <si>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</si>
  <si>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</si>
  <si>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</si>
  <si>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</si>
  <si>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</si>
  <si>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</si>
  <si>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</si>
  <si>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</si>
  <si>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</si>
  <si>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</si>
  <si>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</si>
  <si>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</si>
  <si>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</si>
  <si>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</si>
  <si>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</si>
  <si>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</si>
  <si>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</si>
  <si>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</si>
  <si>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</si>
  <si>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</si>
  <si>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</si>
  <si>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</si>
  <si>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</si>
  <si>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</si>
  <si>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</si>
  <si>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</si>
  <si>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</si>
  <si>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</si>
  <si>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</si>
  <si>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</si>
  <si>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</si>
  <si>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</si>
  <si>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</si>
  <si>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</si>
  <si>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</si>
  <si>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</si>
  <si>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</si>
  <si>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</si>
  <si>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</si>
  <si>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</si>
  <si>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</si>
  <si>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</si>
  <si>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</si>
  <si>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</si>
  <si>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</si>
  <si>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</si>
  <si>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</si>
  <si>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</si>
  <si>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</si>
  <si>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</si>
  <si>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</si>
  <si>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</si>
  <si>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</si>
  <si>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</si>
  <si>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</si>
  <si>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</si>
  <si>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</si>
  <si>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</si>
  <si>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</si>
  <si>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</si>
  <si>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</si>
  <si>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</si>
  <si>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</si>
  <si>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</si>
  <si>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</si>
  <si>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</si>
  <si>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</si>
  <si>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</si>
  <si>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</si>
  <si>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</si>
  <si>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</si>
  <si>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</si>
  <si>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</si>
  <si>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</si>
  <si>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</si>
  <si>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</si>
  <si>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</si>
  <si>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</si>
  <si>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</si>
  <si>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</si>
  <si>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</si>
  <si>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</si>
  <si>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</si>
  <si>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</si>
  <si>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</si>
  <si>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</si>
  <si>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</si>
  <si>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</si>
  <si>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</si>
  <si>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</si>
  <si>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</si>
  <si>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</si>
  <si>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</si>
  <si>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</si>
  <si>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</si>
  <si>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</si>
  <si>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</si>
  <si>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</si>
  <si>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</si>
  <si>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</si>
  <si>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</si>
  <si>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</si>
  <si>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</si>
  <si>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</si>
  <si>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</si>
  <si>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</si>
  <si>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</si>
  <si>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</si>
  <si>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</si>
  <si>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</si>
  <si>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</si>
  <si>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</si>
  <si>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</si>
  <si>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</si>
  <si>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</si>
  <si>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</si>
  <si>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</si>
  <si>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</si>
  <si>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</si>
  <si>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</si>
  <si>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</si>
  <si>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</si>
  <si>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</si>
  <si>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</si>
  <si>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</si>
  <si>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</si>
  <si>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</si>
  <si>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</si>
  <si>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</si>
  <si>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</si>
  <si>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</si>
  <si>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</si>
  <si>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</si>
  <si>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</si>
  <si>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</si>
  <si>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</si>
  <si>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</si>
  <si>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</si>
  <si>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</si>
  <si>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</si>
  <si>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</si>
  <si>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</si>
  <si>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</si>
  <si>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</si>
  <si>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</si>
  <si>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</si>
  <si>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</si>
  <si>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</si>
  <si>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</si>
  <si>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</si>
  <si>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</si>
  <si>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</si>
  <si>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</si>
  <si>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</si>
  <si>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</si>
  <si>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</si>
  <si>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</si>
  <si>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</si>
  <si>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</si>
  <si>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</si>
  <si>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</si>
  <si>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</si>
  <si>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</si>
  <si>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</si>
  <si>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</si>
  <si>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</si>
  <si>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</si>
  <si>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</si>
  <si>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</si>
  <si>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</si>
  <si>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</si>
  <si>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</si>
  <si>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</si>
  <si>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</si>
  <si>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</si>
  <si>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</si>
  <si>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</si>
  <si>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</si>
  <si>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</si>
  <si>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</si>
  <si>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</si>
  <si>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</si>
  <si>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</si>
  <si>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</si>
  <si>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</si>
  <si>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</si>
  <si>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</si>
  <si>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</si>
  <si>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</si>
  <si>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</si>
  <si>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</si>
  <si>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</si>
  <si>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</si>
  <si>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</si>
  <si>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</si>
  <si>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</si>
  <si>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</si>
  <si>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</si>
  <si>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</si>
  <si>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</si>
  <si>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</si>
  <si>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</si>
  <si>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</si>
  <si>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</si>
  <si>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</si>
  <si>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</si>
  <si>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</si>
  <si>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</si>
  <si>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</si>
  <si>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</si>
  <si>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</si>
  <si>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</si>
  <si>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</si>
  <si>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</si>
  <si>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</si>
  <si>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</si>
  <si>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</si>
  <si>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</si>
  <si>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</si>
  <si>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</si>
  <si>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</si>
  <si>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</si>
  <si>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</si>
  <si>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</si>
  <si>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</si>
  <si>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</si>
  <si>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</si>
  <si>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</si>
  <si>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</si>
  <si>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</si>
  <si>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</si>
  <si>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</si>
  <si>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</si>
  <si>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</si>
  <si>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</si>
  <si>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</si>
  <si>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</si>
  <si>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</si>
  <si>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</si>
  <si>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</si>
  <si>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</si>
  <si>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</si>
  <si>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</si>
  <si>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</si>
  <si>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</si>
  <si>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</si>
  <si>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</si>
  <si>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</si>
  <si>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</si>
  <si>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</si>
  <si>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</si>
  <si>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</si>
  <si>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</si>
  <si>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</si>
  <si>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</si>
  <si>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</si>
  <si>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</si>
  <si>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</si>
  <si>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</si>
  <si>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</si>
  <si>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</si>
  <si>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</si>
  <si>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</si>
  <si>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</si>
  <si>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</si>
  <si>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</si>
  <si>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</si>
  <si>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</si>
  <si>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</si>
  <si>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</si>
  <si>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</si>
  <si>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</si>
  <si>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</si>
  <si>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</si>
  <si>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</si>
  <si>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</si>
  <si>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</si>
  <si>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</si>
  <si>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</si>
  <si>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</si>
  <si>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</si>
  <si>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</si>
  <si>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</si>
  <si>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</si>
  <si>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</si>
  <si>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</si>
  <si>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</si>
  <si>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</si>
  <si>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</si>
  <si>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</si>
  <si>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</si>
  <si>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</si>
  <si>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</si>
  <si>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</si>
  <si>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</si>
  <si>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</si>
  <si>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</si>
  <si>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</si>
  <si>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</si>
  <si>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</si>
  <si>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</si>
  <si>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</si>
  <si>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</si>
  <si>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</si>
  <si>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</si>
  <si>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</si>
  <si>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</si>
  <si>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</si>
  <si>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</si>
  <si>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</si>
  <si>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</si>
  <si>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</si>
  <si>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</si>
  <si>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</si>
  <si>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</si>
  <si>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</si>
  <si>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</si>
  <si>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</si>
  <si>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</si>
  <si>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</si>
  <si>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</si>
  <si>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</si>
  <si>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</si>
  <si>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</si>
  <si>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</si>
  <si>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</si>
  <si>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</si>
  <si>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</si>
  <si>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</si>
  <si>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</si>
  <si>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</si>
  <si>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</si>
  <si>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</si>
  <si>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</si>
  <si>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</si>
  <si>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</si>
  <si>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</si>
  <si>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</si>
  <si>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</si>
  <si>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</si>
  <si>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</si>
  <si>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</si>
  <si>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</si>
  <si>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</si>
  <si>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</si>
  <si>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</si>
  <si>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</si>
  <si>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</si>
  <si>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</si>
  <si>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</si>
  <si>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</si>
  <si>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</si>
  <si>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</si>
  <si>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</si>
  <si>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</si>
  <si>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</si>
  <si>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</si>
  <si>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</si>
  <si>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</si>
  <si>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</si>
  <si>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</si>
  <si>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</si>
  <si>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</si>
  <si>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</si>
  <si>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</si>
  <si>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</si>
  <si>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</si>
  <si>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</si>
  <si>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</si>
  <si>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</si>
  <si>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</si>
  <si>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</si>
  <si>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</si>
  <si>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</si>
  <si>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</si>
  <si>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</si>
  <si>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</si>
  <si>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</si>
  <si>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</si>
  <si>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</si>
  <si>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</si>
  <si>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</si>
  <si>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</si>
  <si>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</si>
  <si>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</si>
  <si>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</si>
  <si>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</si>
  <si>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</si>
  <si>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</si>
  <si>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</si>
  <si>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</si>
  <si>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</si>
  <si>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</si>
  <si>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</si>
  <si>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</si>
  <si>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</si>
  <si>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</si>
  <si>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</si>
  <si>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</si>
  <si>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</si>
  <si>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</si>
  <si>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</si>
  <si>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</si>
  <si>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</si>
  <si>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</si>
  <si>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</si>
  <si>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</si>
  <si>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</si>
  <si>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</si>
  <si>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</si>
  <si>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</si>
  <si>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</si>
  <si>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</si>
  <si>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</si>
  <si>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</si>
  <si>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</si>
  <si>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</si>
  <si>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</si>
  <si>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</si>
  <si>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</si>
  <si>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</si>
  <si>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</si>
  <si>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</si>
  <si>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</si>
  <si>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</si>
  <si>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</si>
  <si>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</si>
  <si>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</si>
  <si>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</si>
  <si>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</si>
  <si>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</si>
  <si>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</si>
  <si>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</si>
  <si>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</si>
  <si>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</si>
  <si>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</si>
  <si>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</si>
  <si>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</si>
  <si>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</si>
  <si>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</si>
  <si>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</si>
  <si>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</si>
  <si>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</si>
  <si>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</si>
  <si>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</si>
  <si>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</si>
  <si>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</si>
  <si>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</si>
  <si>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</si>
  <si>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</si>
  <si>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</si>
  <si>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</si>
  <si>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</si>
  <si>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</si>
  <si>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</si>
  <si>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</si>
  <si>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</si>
  <si>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</si>
  <si>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</si>
  <si>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</si>
  <si>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</si>
  <si>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</si>
  <si>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</si>
  <si>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</si>
  <si>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</si>
  <si>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</si>
  <si>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</si>
  <si>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</si>
  <si>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</si>
  <si>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</si>
  <si>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</si>
  <si>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</si>
  <si>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</si>
  <si>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</si>
  <si>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</si>
  <si>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</si>
  <si>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</si>
  <si>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</si>
  <si>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</si>
  <si>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</si>
  <si>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</si>
  <si>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</si>
  <si>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</si>
  <si>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</si>
  <si>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</si>
  <si>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</si>
  <si>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</si>
  <si>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</si>
  <si>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</si>
  <si>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</si>
  <si>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</si>
  <si>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</si>
  <si>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</si>
  <si>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</si>
  <si>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</si>
  <si>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</si>
  <si>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</si>
  <si>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</si>
  <si>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</si>
  <si>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</si>
  <si>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</si>
  <si>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</si>
  <si>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</si>
  <si>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</si>
  <si>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</si>
  <si>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</si>
  <si>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</si>
  <si>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</si>
  <si>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</si>
  <si>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</si>
  <si>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</si>
  <si>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</si>
  <si>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</si>
  <si>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</si>
  <si>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</si>
  <si>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</si>
  <si>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</si>
  <si>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</si>
  <si>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</si>
  <si>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</si>
  <si>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</si>
  <si>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</si>
  <si>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</si>
  <si>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</si>
  <si>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</si>
  <si>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</si>
  <si>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</si>
  <si>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</si>
  <si>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</si>
  <si>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</si>
  <si>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</si>
  <si>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</si>
  <si>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</si>
  <si>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</si>
  <si>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</si>
  <si>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</si>
  <si>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</si>
  <si>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</si>
  <si>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</si>
  <si>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</si>
  <si>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</si>
  <si>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</si>
  <si>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</si>
  <si>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</si>
  <si>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</si>
  <si>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</si>
  <si>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</si>
  <si>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</si>
  <si>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</si>
  <si>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</si>
  <si>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</si>
  <si>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</si>
  <si>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</si>
  <si>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</si>
  <si>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</si>
  <si>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</si>
  <si>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</si>
  <si>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</si>
  <si>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</si>
  <si>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</si>
  <si>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</si>
  <si>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</si>
  <si>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</si>
  <si>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</si>
  <si>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</si>
  <si>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</si>
  <si>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</si>
  <si>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</si>
  <si>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</si>
  <si>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</si>
  <si>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</si>
  <si>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</si>
  <si>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</si>
  <si>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</si>
  <si>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</si>
  <si>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</si>
  <si>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</si>
  <si>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</si>
  <si>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</si>
  <si>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</si>
  <si>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</si>
  <si>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</si>
  <si>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</si>
  <si>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</si>
  <si>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</si>
  <si>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</si>
  <si>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</si>
  <si>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</si>
  <si>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</si>
  <si>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</si>
  <si>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</si>
  <si>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</si>
  <si>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</si>
  <si>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</si>
  <si>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</si>
  <si>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</si>
  <si>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</si>
  <si>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</si>
  <si>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</si>
  <si>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</si>
  <si>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</si>
  <si>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</si>
  <si>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</si>
  <si>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</si>
  <si>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</si>
  <si>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</si>
  <si>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</si>
  <si>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</si>
  <si>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</si>
  <si>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</si>
  <si>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</si>
  <si>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</si>
  <si>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</si>
  <si>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</si>
  <si>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</si>
  <si>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</si>
  <si>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</si>
  <si>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</si>
  <si>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</si>
  <si>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</si>
  <si>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</si>
  <si>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</si>
  <si>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</si>
  <si>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</si>
  <si>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</si>
  <si>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</si>
  <si>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</si>
  <si>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</si>
  <si>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</si>
  <si>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</si>
  <si>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</si>
  <si>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</si>
  <si>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</si>
  <si>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</si>
  <si>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</si>
  <si>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</si>
  <si>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</si>
  <si>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</si>
  <si>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</si>
  <si>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</si>
  <si>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</si>
  <si>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</si>
  <si>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</si>
  <si>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</si>
  <si>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</si>
  <si>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</si>
  <si>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</si>
  <si>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</si>
  <si>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</si>
  <si>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</si>
  <si>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</si>
  <si>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</si>
  <si>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</si>
  <si>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</si>
  <si>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</si>
  <si>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</si>
  <si>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</si>
  <si>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</si>
  <si>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</si>
  <si>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</si>
  <si>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</si>
  <si>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</si>
  <si>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</si>
  <si>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</si>
  <si>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</si>
  <si>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</si>
  <si>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</si>
  <si>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</si>
  <si>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</si>
  <si>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</si>
  <si>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</si>
  <si>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</si>
  <si>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</si>
  <si>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</si>
  <si>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</si>
  <si>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</si>
  <si>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</si>
  <si>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</si>
  <si>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</si>
  <si>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</si>
  <si>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</si>
  <si>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</si>
  <si>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</si>
  <si>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</si>
  <si>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</si>
  <si>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</si>
  <si>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</si>
  <si>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</si>
  <si>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</si>
  <si>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</si>
  <si>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</si>
  <si>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</si>
  <si>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</si>
  <si>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</si>
  <si>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</si>
  <si>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</si>
  <si>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</si>
  <si>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</si>
  <si>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</si>
  <si>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</si>
  <si>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</si>
  <si>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</si>
  <si>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</si>
  <si>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</si>
  <si>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</si>
  <si>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</si>
  <si>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</si>
  <si>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</si>
  <si>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</si>
  <si>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</si>
  <si>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</si>
  <si>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</si>
  <si>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</si>
  <si>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</si>
  <si>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</si>
  <si>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</si>
  <si>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</si>
  <si>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</si>
  <si>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</si>
  <si>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</si>
  <si>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</si>
  <si>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</si>
  <si>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</si>
  <si>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</si>
  <si>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</si>
  <si>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</si>
  <si>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</si>
  <si>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</si>
  <si>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</si>
  <si>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</si>
  <si>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</si>
  <si>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</si>
  <si>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</si>
  <si>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</si>
  <si>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</si>
  <si>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</si>
  <si>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</si>
  <si>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</si>
  <si>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</si>
  <si>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</si>
  <si>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</si>
  <si>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</si>
  <si>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</si>
  <si>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</si>
  <si>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</si>
  <si>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</si>
  <si>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</si>
  <si>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</si>
  <si>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</si>
  <si>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</si>
  <si>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</si>
  <si>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</si>
  <si>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</si>
  <si>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</si>
  <si>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</si>
  <si>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</si>
  <si>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</si>
  <si>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</si>
  <si>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</si>
  <si>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</si>
  <si>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</si>
  <si>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</si>
  <si>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</si>
  <si>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</si>
  <si>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</si>
  <si>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</si>
  <si>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</si>
  <si>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</si>
  <si>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</si>
  <si>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</si>
  <si>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</si>
  <si>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</si>
  <si>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</si>
  <si>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</si>
  <si>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</si>
  <si>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</si>
  <si>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</si>
  <si>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</si>
  <si>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</si>
  <si>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</si>
  <si>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</si>
  <si>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</si>
  <si>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</si>
  <si>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</si>
  <si>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</si>
  <si>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</si>
  <si>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</si>
  <si>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</si>
  <si>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</si>
  <si>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</si>
  <si>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</si>
  <si>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</si>
  <si>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</si>
  <si>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</si>
  <si>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</si>
  <si>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</si>
  <si>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</si>
  <si>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</si>
  <si>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</si>
  <si>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</si>
  <si>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</si>
  <si>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</si>
  <si>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</si>
  <si>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</si>
  <si>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</si>
  <si>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</si>
  <si>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</si>
  <si>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</si>
  <si>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</si>
  <si>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</si>
  <si>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</si>
  <si>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</si>
  <si>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</si>
  <si>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</si>
  <si>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</si>
  <si>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</si>
  <si>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</si>
  <si>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</si>
  <si>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</si>
  <si>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</si>
  <si>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</si>
  <si>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</si>
  <si>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</si>
  <si>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</si>
  <si>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</si>
  <si>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</si>
  <si>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</si>
  <si>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</si>
  <si>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</si>
  <si>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</si>
  <si>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</si>
  <si>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</si>
  <si>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</si>
  <si>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</si>
  <si>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</si>
  <si>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</si>
  <si>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</si>
  <si>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</si>
  <si>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</si>
  <si>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</si>
  <si>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</si>
  <si>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</si>
  <si>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</si>
  <si>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</si>
  <si>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</si>
  <si>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</si>
  <si>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</si>
  <si>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</si>
  <si>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</si>
  <si>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</si>
  <si>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</si>
  <si>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</si>
  <si>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</si>
  <si>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</si>
  <si>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</si>
  <si>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</si>
  <si>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</si>
  <si>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</si>
  <si>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</si>
  <si>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</si>
  <si>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</si>
  <si>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</si>
  <si>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</si>
  <si>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</si>
  <si>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</si>
  <si>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</si>
  <si>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</si>
  <si>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</si>
  <si>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</si>
  <si>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</si>
  <si>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</si>
  <si>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</si>
  <si>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</si>
  <si>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</si>
  <si>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</si>
  <si>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</si>
  <si>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</si>
  <si>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</si>
  <si>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</si>
  <si>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</si>
  <si>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</si>
  <si>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</si>
  <si>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</si>
  <si>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</si>
  <si>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</si>
  <si>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</si>
  <si>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</si>
  <si>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</si>
  <si>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</si>
  <si>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</si>
  <si>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</si>
  <si>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</si>
  <si>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</si>
  <si>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</si>
  <si>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</si>
  <si>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</si>
  <si>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</si>
  <si>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</si>
  <si>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</si>
  <si>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</si>
  <si>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</si>
  <si>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</si>
  <si>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</si>
  <si>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</si>
  <si>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</si>
  <si>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</si>
  <si>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</si>
  <si>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</si>
  <si>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</si>
  <si>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</si>
  <si>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</si>
  <si>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</si>
  <si>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</si>
  <si>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</si>
  <si>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</si>
  <si>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</si>
  <si>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</si>
  <si>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</si>
  <si>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</si>
  <si>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</si>
  <si>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</si>
  <si>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</si>
  <si>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</si>
  <si>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</si>
  <si>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</si>
  <si>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</si>
  <si>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</si>
  <si>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</si>
  <si>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</si>
  <si>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</si>
  <si>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</si>
  <si>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</si>
  <si>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</si>
  <si>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</si>
  <si>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</si>
  <si>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</si>
  <si>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</si>
  <si>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</si>
  <si>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</si>
  <si>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</si>
  <si>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</si>
  <si>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</si>
  <si>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</si>
  <si>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</si>
  <si>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</si>
  <si>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</si>
  <si>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</si>
  <si>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</si>
  <si>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</si>
  <si>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</si>
  <si>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</si>
  <si>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</si>
  <si>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</si>
  <si>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</si>
  <si>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</si>
  <si>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</si>
  <si>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</si>
  <si>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</si>
  <si>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</si>
  <si>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</si>
  <si>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</si>
  <si>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</si>
  <si>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</si>
  <si>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</si>
  <si>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</si>
  <si>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</si>
  <si>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</si>
  <si>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</si>
  <si>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</si>
  <si>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</si>
  <si>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</si>
  <si>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</si>
  <si>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</si>
  <si>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</si>
  <si>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</si>
  <si>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</si>
  <si>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</si>
  <si>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</si>
  <si>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</si>
  <si>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</si>
  <si>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</si>
  <si>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</si>
  <si>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</si>
  <si>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</si>
  <si>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</si>
  <si>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</si>
  <si>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</si>
  <si>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</si>
  <si>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</si>
  <si>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</si>
  <si>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</si>
  <si>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</si>
  <si>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</si>
  <si>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</si>
  <si>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</si>
  <si>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</si>
  <si>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</si>
  <si>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</si>
  <si>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</si>
  <si>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</si>
  <si>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</si>
  <si>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</si>
  <si>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</si>
  <si>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</si>
  <si>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</si>
  <si>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</si>
  <si>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</si>
  <si>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</si>
  <si>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</si>
  <si>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</si>
  <si>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</si>
  <si>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</si>
  <si>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</si>
  <si>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</si>
  <si>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</si>
  <si>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</si>
  <si>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</si>
  <si>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</si>
  <si>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</si>
  <si>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</si>
  <si>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</si>
  <si>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</si>
  <si>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</si>
  <si>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</si>
  <si>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</si>
  <si>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</si>
  <si>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</si>
  <si>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</si>
  <si>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</si>
  <si>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</si>
  <si>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</si>
  <si>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</si>
  <si>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</si>
  <si>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</si>
  <si>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</si>
  <si>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</si>
  <si>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</si>
  <si>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</si>
  <si>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</si>
  <si>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</si>
  <si>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</si>
  <si>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</si>
  <si>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</si>
  <si>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</si>
  <si>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</si>
  <si>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</si>
  <si>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</si>
  <si>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</si>
  <si>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</si>
  <si>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</si>
  <si>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</si>
  <si>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</si>
  <si>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</si>
  <si>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</si>
  <si>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</si>
  <si>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</si>
  <si>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</si>
  <si>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</si>
  <si>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</si>
  <si>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</si>
  <si>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</si>
  <si>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</si>
  <si>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</si>
  <si>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</si>
  <si>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</si>
  <si>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</si>
  <si>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</si>
  <si>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</si>
  <si>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</si>
  <si>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</si>
  <si>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</si>
  <si>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</si>
  <si>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</si>
  <si>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</si>
  <si>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</si>
  <si>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</si>
  <si>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</si>
  <si>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</si>
  <si>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</si>
  <si>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</si>
  <si>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</si>
  <si>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</si>
  <si>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</si>
  <si>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</si>
  <si>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</si>
  <si>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</si>
  <si>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</si>
  <si>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</si>
  <si>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</si>
  <si>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</si>
  <si>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</si>
  <si>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</si>
  <si>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</si>
  <si>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</si>
  <si>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</si>
  <si>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</si>
  <si>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</si>
  <si>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</si>
  <si>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</si>
  <si>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</si>
  <si>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</si>
  <si>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</si>
  <si>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</si>
  <si>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</si>
  <si>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</si>
  <si>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</si>
  <si>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</si>
  <si>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</si>
  <si>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</si>
  <si>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</si>
  <si>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</si>
  <si>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</si>
  <si>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</si>
  <si>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</si>
  <si>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</si>
  <si>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</si>
  <si>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</si>
  <si>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</si>
  <si>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</si>
  <si>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</si>
  <si>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</si>
  <si>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</si>
  <si>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</si>
  <si>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</si>
  <si>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</si>
  <si>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</si>
  <si>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</si>
  <si>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</si>
  <si>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</si>
  <si>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</si>
  <si>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</si>
  <si>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</si>
  <si>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</si>
  <si>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</si>
  <si>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</si>
  <si>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</si>
  <si>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</si>
  <si>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</si>
  <si>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</si>
  <si>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</si>
  <si>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</si>
  <si>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</si>
  <si>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</si>
  <si>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</si>
  <si>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</si>
  <si>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</si>
  <si>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</si>
  <si>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</si>
  <si>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</si>
  <si>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</si>
  <si>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</si>
  <si>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</si>
  <si>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</si>
  <si>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</si>
  <si>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</si>
  <si>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</si>
  <si>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</si>
  <si>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</si>
  <si>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</si>
  <si>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</si>
  <si>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</si>
  <si>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</si>
  <si>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</si>
  <si>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</si>
  <si>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</si>
  <si>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</si>
  <si>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</si>
  <si>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</si>
  <si>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</si>
  <si>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</si>
  <si>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</si>
  <si>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</si>
  <si>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</si>
  <si>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</si>
  <si>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</si>
  <si>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</si>
  <si>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</si>
  <si>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</si>
  <si>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</si>
  <si>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</si>
  <si>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</si>
  <si>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</si>
  <si>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</si>
  <si>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</si>
  <si>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</si>
  <si>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</si>
  <si>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</si>
  <si>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</si>
  <si>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</si>
  <si>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</si>
  <si>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</si>
  <si>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</si>
  <si>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</si>
  <si>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</si>
  <si>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</si>
  <si>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</si>
  <si>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</si>
  <si>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</si>
  <si>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</si>
  <si>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</si>
  <si>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</si>
  <si>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</si>
  <si>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</si>
  <si>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</si>
  <si>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</si>
  <si>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</si>
  <si>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</si>
  <si>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</si>
  <si>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</si>
  <si>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</si>
  <si>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</si>
  <si>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</si>
  <si>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</si>
  <si>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</si>
  <si>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</si>
  <si>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</si>
  <si>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</si>
  <si>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</si>
  <si>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</si>
  <si>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</si>
  <si>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</si>
  <si>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</si>
  <si>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</si>
  <si>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</si>
  <si>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</si>
  <si>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</si>
  <si>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</si>
  <si>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</si>
  <si>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</si>
  <si>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</si>
  <si>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</si>
  <si>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</si>
  <si>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</si>
  <si>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</si>
  <si>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</si>
  <si>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</si>
  <si>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</si>
  <si>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</si>
  <si>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</si>
  <si>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</si>
  <si>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</si>
  <si>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</si>
  <si>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</si>
  <si>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</si>
  <si>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</si>
  <si>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</si>
  <si>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</si>
  <si>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</si>
  <si>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</si>
  <si>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</si>
  <si>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</si>
  <si>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</si>
  <si>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</si>
  <si>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</si>
  <si>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</si>
  <si>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</si>
  <si>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</si>
  <si>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</si>
  <si>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</si>
  <si>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</si>
  <si>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</si>
  <si>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</si>
  <si>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</si>
  <si>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</si>
  <si>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</si>
  <si>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</si>
  <si>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</si>
  <si>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</si>
  <si>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</si>
  <si>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</si>
  <si>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</si>
  <si>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</si>
  <si>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</si>
  <si>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</si>
  <si>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</si>
  <si>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</si>
  <si>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</si>
  <si>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</si>
  <si>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</si>
  <si>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</si>
  <si>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</si>
  <si>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</si>
  <si>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</si>
  <si>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</si>
  <si>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</si>
  <si>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</si>
  <si>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</si>
  <si>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</si>
  <si>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</si>
  <si>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</si>
  <si>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</si>
  <si>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</si>
  <si>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</si>
  <si>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</si>
  <si>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</si>
  <si>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</si>
  <si>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</si>
  <si>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</si>
  <si>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</si>
  <si>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</si>
  <si>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</si>
  <si>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</si>
  <si>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</si>
  <si>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</si>
  <si>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</si>
  <si>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</si>
  <si>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</si>
  <si>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</si>
  <si>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</si>
  <si>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</si>
  <si>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</si>
  <si>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</si>
  <si>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</si>
  <si>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</si>
  <si>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</si>
  <si>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</si>
  <si>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</si>
  <si>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</si>
  <si>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</si>
  <si>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</si>
  <si>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</si>
  <si>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</si>
  <si>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</si>
  <si>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</si>
  <si>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</si>
  <si>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</si>
  <si>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</si>
  <si>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</si>
  <si>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</si>
  <si>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</si>
  <si>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</si>
  <si>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</si>
  <si>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</si>
  <si>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</si>
  <si>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</si>
  <si>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</si>
  <si>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</si>
  <si>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</si>
  <si>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</si>
  <si>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</si>
  <si>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</si>
  <si>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</si>
  <si>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</si>
  <si>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</si>
  <si>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</si>
  <si>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</si>
  <si>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</si>
  <si>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</si>
  <si>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</si>
  <si>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</si>
  <si>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</si>
  <si>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</si>
  <si>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</si>
  <si>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</si>
  <si>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</si>
  <si>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</si>
  <si>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</si>
  <si>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</si>
  <si>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</si>
  <si>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</si>
  <si>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</si>
  <si>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</si>
  <si>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</si>
  <si>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</si>
  <si>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</si>
  <si>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</si>
  <si>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</si>
  <si>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</si>
  <si>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</si>
  <si>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</si>
  <si>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</si>
  <si>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</si>
  <si>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</si>
  <si>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</si>
  <si>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</si>
  <si>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</si>
  <si>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</si>
  <si>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</si>
  <si>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</si>
  <si>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</si>
  <si>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</si>
  <si>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</si>
  <si>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</si>
  <si>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</si>
  <si>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</si>
  <si>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</si>
  <si>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</si>
  <si>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</si>
  <si>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</si>
  <si>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</si>
  <si>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</si>
  <si>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</si>
  <si>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</si>
  <si>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</si>
  <si>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</si>
  <si>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</si>
  <si>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</si>
  <si>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</si>
  <si>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</si>
  <si>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</si>
  <si>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</si>
  <si>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</si>
  <si>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</si>
  <si>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</si>
  <si>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</si>
  <si>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</si>
  <si>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</si>
  <si>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</si>
  <si>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</si>
  <si>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</si>
  <si>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</si>
  <si>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</si>
  <si>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</si>
  <si>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</si>
  <si>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</si>
  <si>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</si>
  <si>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</si>
  <si>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</si>
  <si>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</si>
  <si>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</si>
  <si>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</si>
  <si>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</si>
  <si>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</si>
  <si>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</si>
  <si>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</si>
  <si>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</si>
  <si>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</si>
  <si>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</si>
  <si>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</si>
  <si>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</si>
  <si>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</si>
  <si>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</si>
  <si>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</si>
  <si>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</si>
  <si>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</si>
  <si>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</si>
  <si>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</si>
  <si>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</si>
  <si>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</si>
  <si>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</si>
  <si>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</si>
  <si>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</si>
  <si>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</si>
  <si>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</si>
  <si>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</si>
  <si>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</si>
  <si>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</si>
  <si>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</si>
  <si>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</si>
  <si>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</si>
  <si>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</si>
  <si>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</si>
  <si>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</si>
  <si>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</si>
  <si>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</si>
  <si>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</si>
  <si>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</si>
  <si>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</si>
  <si>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</si>
  <si>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</si>
  <si>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</si>
  <si>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</si>
  <si>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</si>
  <si>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</si>
  <si>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</si>
  <si>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</si>
  <si>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</si>
  <si>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</si>
  <si>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</si>
  <si>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</si>
  <si>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</si>
  <si>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</si>
  <si>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</si>
  <si>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</si>
  <si>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</si>
  <si>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</si>
  <si>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</si>
  <si>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</si>
  <si>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</si>
  <si>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</si>
  <si>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</si>
  <si>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</si>
  <si>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</si>
  <si>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</si>
  <si>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</si>
  <si>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</si>
  <si>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</si>
  <si>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</si>
  <si>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</si>
  <si>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</si>
  <si>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</si>
  <si>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</si>
  <si>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</si>
  <si>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</si>
  <si>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</si>
  <si>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</si>
  <si>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</si>
  <si>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</si>
  <si>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</si>
  <si>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</si>
  <si>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</si>
  <si>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</si>
  <si>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</si>
  <si>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</si>
  <si>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</si>
  <si>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</si>
  <si>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</si>
  <si>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</si>
  <si>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</si>
  <si>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</si>
  <si>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</si>
  <si>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</si>
  <si>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</si>
  <si>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</si>
  <si>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</si>
  <si>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</si>
  <si>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</si>
  <si>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</si>
  <si>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</si>
  <si>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</si>
  <si>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</si>
  <si>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</si>
  <si>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</si>
  <si>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</si>
  <si>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</si>
  <si>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</si>
  <si>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</si>
  <si>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</si>
  <si>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</si>
  <si>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</si>
  <si>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</si>
  <si>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</si>
  <si>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</si>
  <si>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</si>
  <si>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</si>
  <si>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</si>
  <si>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</si>
  <si>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</si>
  <si>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</si>
  <si>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</si>
  <si>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</si>
  <si>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</si>
  <si>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</si>
  <si>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</si>
  <si>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</si>
  <si>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</si>
  <si>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</si>
  <si>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</si>
  <si>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</si>
  <si>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</si>
  <si>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</si>
  <si>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</si>
  <si>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</si>
  <si>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</si>
  <si>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</si>
  <si>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</si>
  <si>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</si>
  <si>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</si>
  <si>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</si>
  <si>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</si>
  <si>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</si>
  <si>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</si>
  <si>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</si>
  <si>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</si>
  <si>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</si>
  <si>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</si>
  <si>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</si>
  <si>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</si>
  <si>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</si>
  <si>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</si>
  <si>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</si>
  <si>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</si>
  <si>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</si>
  <si>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</si>
  <si>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</si>
  <si>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</si>
  <si>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</si>
  <si>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</si>
  <si>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</si>
  <si>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</si>
  <si>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</si>
  <si>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</si>
  <si>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</si>
  <si>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</si>
  <si>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</si>
  <si>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</si>
  <si>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</si>
  <si>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</si>
  <si>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</si>
  <si>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</si>
  <si>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</si>
  <si>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</si>
  <si>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</si>
  <si>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</si>
  <si>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</si>
  <si>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</si>
  <si>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</si>
  <si>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</si>
  <si>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</si>
  <si>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</si>
  <si>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</si>
  <si>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</si>
  <si>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</si>
  <si>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</si>
  <si>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</si>
  <si>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</si>
  <si>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</si>
  <si>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</si>
  <si>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</si>
  <si>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</si>
  <si>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</si>
  <si>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</si>
  <si>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</si>
  <si>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</si>
  <si>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</si>
  <si>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</si>
  <si>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</si>
  <si>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</si>
  <si>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</si>
  <si>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</si>
  <si>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</si>
  <si>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</si>
  <si>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</si>
  <si>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</si>
  <si>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</si>
  <si>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</si>
  <si>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</si>
  <si>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</si>
  <si>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</si>
  <si>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</si>
  <si>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</si>
  <si>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</si>
  <si>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</si>
  <si>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</si>
  <si>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</si>
  <si>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</si>
  <si>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</si>
  <si>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</si>
  <si>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</si>
  <si>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</si>
  <si>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</si>
  <si>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</si>
  <si>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</si>
  <si>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</si>
  <si>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</si>
  <si>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</si>
  <si>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</si>
  <si>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</si>
  <si>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</si>
  <si>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</si>
  <si>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</si>
  <si>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</si>
  <si>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</si>
  <si>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</si>
  <si>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</si>
  <si>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</si>
  <si>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</si>
  <si>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</si>
  <si>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</si>
  <si>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</si>
  <si>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</si>
  <si>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</si>
  <si>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</si>
  <si>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</si>
  <si>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</si>
  <si>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</si>
  <si>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</si>
  <si>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</si>
  <si>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</si>
  <si>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</si>
  <si>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</si>
  <si>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</si>
  <si>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</si>
  <si>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</si>
  <si>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</si>
  <si>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</si>
  <si>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</si>
  <si>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</si>
  <si>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</si>
  <si>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</si>
  <si>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</si>
  <si>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</si>
  <si>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</si>
  <si>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</si>
  <si>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</si>
  <si>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</si>
  <si>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</si>
  <si>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</si>
  <si>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</si>
  <si>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</si>
  <si>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</si>
  <si>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</si>
  <si>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</si>
  <si>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</si>
  <si>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</si>
  <si>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</si>
  <si>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</si>
  <si>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</si>
  <si>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</si>
  <si>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</si>
  <si>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</si>
  <si>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</si>
  <si>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</si>
  <si>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</si>
  <si>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</si>
  <si>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</si>
  <si>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</si>
  <si>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</si>
  <si>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</si>
  <si>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</si>
  <si>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</si>
  <si>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</si>
  <si>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</si>
  <si>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</si>
  <si>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</si>
  <si>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</si>
  <si>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</si>
  <si>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</si>
  <si>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</si>
  <si>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</si>
  <si>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</si>
  <si>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</si>
  <si>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</si>
  <si>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</si>
  <si>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</si>
  <si>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</si>
  <si>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</si>
  <si>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</si>
  <si>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</si>
  <si>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</si>
  <si>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</si>
  <si>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</si>
  <si>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</si>
  <si>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</si>
  <si>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</si>
  <si>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</si>
  <si>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</si>
  <si>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</si>
  <si>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</si>
  <si>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</si>
  <si>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</si>
  <si>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</si>
  <si>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</si>
  <si>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</si>
  <si>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</si>
  <si>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</si>
  <si>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</si>
  <si>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</si>
  <si>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</si>
  <si>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</si>
  <si>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</si>
  <si>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</si>
  <si>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</si>
  <si>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</si>
  <si>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</si>
  <si>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</si>
  <si>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</si>
  <si>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</si>
  <si>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</si>
  <si>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</si>
  <si>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</si>
  <si>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</si>
  <si>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</si>
  <si>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</si>
  <si>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</si>
  <si>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</si>
  <si>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</si>
  <si>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</si>
  <si>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</si>
  <si>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</si>
  <si>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</si>
  <si>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</si>
  <si>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</si>
  <si>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</si>
  <si>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</si>
  <si>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</si>
  <si>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</si>
  <si>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</si>
  <si>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</si>
  <si>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</si>
  <si>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</si>
  <si>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</si>
  <si>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</si>
  <si>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</si>
  <si>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</si>
  <si>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</si>
  <si>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</si>
  <si>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</si>
  <si>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</si>
  <si>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</si>
  <si>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</si>
  <si>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</si>
  <si>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</si>
  <si>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</si>
  <si>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</si>
  <si>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</si>
  <si>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</si>
  <si>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</si>
  <si>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</si>
  <si>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</si>
  <si>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</si>
  <si>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</si>
  <si>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</si>
  <si>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</si>
  <si>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</si>
  <si>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</si>
  <si>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</si>
  <si>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</si>
  <si>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</si>
  <si>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</si>
  <si>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</si>
  <si>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</si>
  <si>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</si>
  <si>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</si>
  <si>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</si>
  <si>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</si>
  <si>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</si>
  <si>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</si>
  <si>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</si>
  <si>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</si>
  <si>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</si>
  <si>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</si>
  <si>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</si>
  <si>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</si>
  <si>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</si>
  <si>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</si>
  <si>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</si>
  <si>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</si>
  <si>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</si>
  <si>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</si>
  <si>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</si>
  <si>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</si>
  <si>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</si>
  <si>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</si>
  <si>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</si>
  <si>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</si>
  <si>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</si>
  <si>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</si>
  <si>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</si>
  <si>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</si>
  <si>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</si>
  <si>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</si>
  <si>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</si>
  <si>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</si>
  <si>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</si>
  <si>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</si>
  <si>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</si>
  <si>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</si>
  <si>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</si>
  <si>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</si>
  <si>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</si>
  <si>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</si>
  <si>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</si>
  <si>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</si>
  <si>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</si>
  <si>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</si>
  <si>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</si>
  <si>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</si>
  <si>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</si>
  <si>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</si>
  <si>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</si>
  <si>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</si>
  <si>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</si>
  <si>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</si>
  <si>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</si>
  <si>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</si>
  <si>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</si>
  <si>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</si>
  <si>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</si>
  <si>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</si>
  <si>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</si>
  <si>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</si>
  <si>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</si>
  <si>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</si>
  <si>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</si>
  <si>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</si>
  <si>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</si>
  <si>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</si>
  <si>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</si>
  <si>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</si>
  <si>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</si>
  <si>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</si>
  <si>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</si>
  <si>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</si>
  <si>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</si>
  <si>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</si>
  <si>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</si>
  <si>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</si>
  <si>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</si>
  <si>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</si>
  <si>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</si>
  <si>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</si>
  <si>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</si>
  <si>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</si>
  <si>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</si>
  <si>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</si>
  <si>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</si>
  <si>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</si>
  <si>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</si>
  <si>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</si>
  <si>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</si>
  <si>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</si>
  <si>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</si>
  <si>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</si>
  <si>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</si>
  <si>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</si>
  <si>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</si>
  <si>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</si>
  <si>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</si>
  <si>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</si>
  <si>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</si>
  <si>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</si>
  <si>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</si>
  <si>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</si>
  <si>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</si>
  <si>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</si>
  <si>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</si>
  <si>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</si>
  <si>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</si>
  <si>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</si>
  <si>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</si>
  <si>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</si>
  <si>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</si>
  <si>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</si>
  <si>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</si>
  <si>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</si>
  <si>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</si>
  <si>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</si>
  <si>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</si>
  <si>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</si>
  <si>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</si>
  <si>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</si>
  <si>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</si>
  <si>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</si>
  <si>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</si>
  <si>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</si>
  <si>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</si>
  <si>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</si>
  <si>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</si>
  <si>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</si>
  <si>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</si>
  <si>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</si>
  <si>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</si>
  <si>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</si>
  <si>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</si>
  <si>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</si>
  <si>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</si>
  <si>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</si>
  <si>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</si>
  <si>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</si>
  <si>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</si>
  <si>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</si>
  <si>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</si>
  <si>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</si>
  <si>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</si>
  <si>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</si>
  <si>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</si>
  <si>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</si>
  <si>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</si>
  <si>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</si>
  <si>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</si>
  <si>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</si>
  <si>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</si>
  <si>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</si>
  <si>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</si>
  <si>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</si>
  <si>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</si>
  <si>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</si>
  <si>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</si>
  <si>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</si>
  <si>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</si>
  <si>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</si>
  <si>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</si>
  <si>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</si>
  <si>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</si>
  <si>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</si>
  <si>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</si>
  <si>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</si>
  <si>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</si>
  <si>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</si>
  <si>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</si>
  <si>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</si>
  <si>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</si>
  <si>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</si>
  <si>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</si>
  <si>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</si>
  <si>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</si>
  <si>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</si>
  <si>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</si>
  <si>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</si>
  <si>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</si>
  <si>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</si>
  <si>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</si>
  <si>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</si>
  <si>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</si>
  <si>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</si>
  <si>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</si>
  <si>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</si>
  <si>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</si>
  <si>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</si>
  <si>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</si>
  <si>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</si>
  <si>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</si>
  <si>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</si>
  <si>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</si>
  <si>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</si>
  <si>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</si>
  <si>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</si>
  <si>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</si>
  <si>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</si>
  <si>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</si>
  <si>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</si>
  <si>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</si>
  <si>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</si>
  <si>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</si>
  <si>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</si>
  <si>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</si>
  <si>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</si>
  <si>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</si>
  <si>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</si>
  <si>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</si>
  <si>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</si>
  <si>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</si>
  <si>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</si>
  <si>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</si>
  <si>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</si>
  <si>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</si>
  <si>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</si>
  <si>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</si>
  <si>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</si>
  <si>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</si>
  <si>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</si>
  <si>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</si>
  <si>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</si>
  <si>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</si>
  <si>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</si>
  <si>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</si>
  <si>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</si>
  <si>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</si>
  <si>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</si>
  <si>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</si>
  <si>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</si>
  <si>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</si>
  <si>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</si>
  <si>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</si>
  <si>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</si>
  <si>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</si>
  <si>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</si>
  <si>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</si>
  <si>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</si>
  <si>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</si>
  <si>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</si>
  <si>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</si>
  <si>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</si>
  <si>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</si>
  <si>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</si>
  <si>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</si>
  <si>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</si>
  <si>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</si>
  <si>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</si>
  <si>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</si>
  <si>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</si>
  <si>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</si>
  <si>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</si>
  <si>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</si>
  <si>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</si>
  <si>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</si>
  <si>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</si>
  <si>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</si>
  <si>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</si>
  <si>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</si>
  <si>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</si>
  <si>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</si>
  <si>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</si>
  <si>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</si>
  <si>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</si>
  <si>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</si>
  <si>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</si>
  <si>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</si>
  <si>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</si>
  <si>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</si>
  <si>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</si>
  <si>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</si>
  <si>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</si>
  <si>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</si>
  <si>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</si>
  <si>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</si>
  <si>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</si>
  <si>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</si>
  <si>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</si>
  <si>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</si>
  <si>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</si>
  <si>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</si>
  <si>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</si>
  <si>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</si>
  <si>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</si>
  <si>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</si>
  <si>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</si>
  <si>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</si>
  <si>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</si>
  <si>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</si>
  <si>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</si>
  <si>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</si>
  <si>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</si>
  <si>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</si>
  <si>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</si>
  <si>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</si>
  <si>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</si>
  <si>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</si>
  <si>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</si>
  <si>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</si>
  <si>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</si>
  <si>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</si>
  <si>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</si>
  <si>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</si>
  <si>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</si>
  <si>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</si>
  <si>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</si>
  <si>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</si>
  <si>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</si>
  <si>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</si>
  <si>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</si>
  <si>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</si>
  <si>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</si>
  <si>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</si>
  <si>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</si>
  <si>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</si>
  <si>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</si>
  <si>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</si>
  <si>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</si>
  <si>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</si>
  <si>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</si>
  <si>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</si>
  <si>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</si>
  <si>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</si>
  <si>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</si>
  <si>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</si>
  <si>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</si>
  <si>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</si>
  <si>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</si>
  <si>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</si>
  <si>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</si>
  <si>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</si>
  <si>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</si>
  <si>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</si>
  <si>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</si>
  <si>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</si>
  <si>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</si>
  <si>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</si>
  <si>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</si>
  <si>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</si>
  <si>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</si>
  <si>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</si>
  <si>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</si>
  <si>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</si>
  <si>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</si>
  <si>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</si>
  <si>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</si>
  <si>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</si>
  <si>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</si>
  <si>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</si>
  <si>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</si>
  <si>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</si>
  <si>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</si>
  <si>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</si>
  <si>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</si>
  <si>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</si>
  <si>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</si>
  <si>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</si>
  <si>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</si>
  <si>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</si>
  <si>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</si>
  <si>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</si>
  <si>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</si>
  <si>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</si>
  <si>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</si>
  <si>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</si>
  <si>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</si>
  <si>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</si>
  <si>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</si>
  <si>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</si>
  <si>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</si>
  <si>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</si>
  <si>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</si>
  <si>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</si>
  <si>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</si>
  <si>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</si>
  <si>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</si>
  <si>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</si>
  <si>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</si>
  <si>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</si>
  <si>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</si>
  <si>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</si>
  <si>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</si>
  <si>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</si>
  <si>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</si>
  <si>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</si>
  <si>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</si>
  <si>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</si>
  <si>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</si>
  <si>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</si>
  <si>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</si>
  <si>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</si>
  <si>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</si>
  <si>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</si>
  <si>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</si>
  <si>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</si>
  <si>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</si>
  <si>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</si>
  <si>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</si>
  <si>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</si>
  <si>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</si>
  <si>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</si>
  <si>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</si>
  <si>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</si>
  <si>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</si>
  <si>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</si>
  <si>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</si>
  <si>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</si>
  <si>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</si>
  <si>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</si>
  <si>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</si>
  <si>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</si>
  <si>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</si>
  <si>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</si>
  <si>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</si>
  <si>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</si>
  <si>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</si>
  <si>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</si>
  <si>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</si>
  <si>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</si>
  <si>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</si>
  <si>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</si>
  <si>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</si>
  <si>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</si>
  <si>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</si>
  <si>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</si>
  <si>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</si>
  <si>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</si>
  <si>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</si>
  <si>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</si>
  <si>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</si>
  <si>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</si>
  <si>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</si>
  <si>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</si>
  <si>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</si>
  <si>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</si>
  <si>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</si>
  <si>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</si>
  <si>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</si>
  <si>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</si>
  <si>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</si>
  <si>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</si>
  <si>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</si>
  <si>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</si>
  <si>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</si>
  <si>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</si>
  <si>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</si>
  <si>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</si>
  <si>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</si>
  <si>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</si>
  <si>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</si>
  <si>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</si>
  <si>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</si>
  <si>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</si>
  <si>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</si>
  <si>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</si>
  <si>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</si>
  <si>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</si>
  <si>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</si>
  <si>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</si>
  <si>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</si>
  <si>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</si>
  <si>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</si>
  <si>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</si>
  <si>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</si>
  <si>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</si>
  <si>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</si>
  <si>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</si>
  <si>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</si>
  <si>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</si>
  <si>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</si>
  <si>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</si>
  <si>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</si>
  <si>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</si>
  <si>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</si>
  <si>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</si>
  <si>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</si>
  <si>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</si>
  <si>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</si>
  <si>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</si>
  <si>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</si>
  <si>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</si>
  <si>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</si>
  <si>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</si>
  <si>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</si>
  <si>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</si>
  <si>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</si>
  <si>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</si>
  <si>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</si>
  <si>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</si>
  <si>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</si>
  <si>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</si>
  <si>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</si>
  <si>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</si>
  <si>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</si>
  <si>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</si>
  <si>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</si>
  <si>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</si>
  <si>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</si>
  <si>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</si>
  <si>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</si>
  <si>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</si>
  <si>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</si>
  <si>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</si>
  <si>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</si>
  <si>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</si>
  <si>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</si>
  <si>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</si>
  <si>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</si>
  <si>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</si>
  <si>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</si>
  <si>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</si>
  <si>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</si>
  <si>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</si>
  <si>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</si>
  <si>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</si>
  <si>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</si>
  <si>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</si>
  <si>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</si>
  <si>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</si>
  <si>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</si>
  <si>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</si>
  <si>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</si>
  <si>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</si>
  <si>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</si>
  <si>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</si>
  <si>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</si>
  <si>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</si>
  <si>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</si>
  <si>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</si>
  <si>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</si>
  <si>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</si>
  <si>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</si>
  <si>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</si>
  <si>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</si>
  <si>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</si>
  <si>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</si>
  <si>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</si>
  <si>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</si>
  <si>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</si>
  <si>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</si>
  <si>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</si>
  <si>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</si>
  <si>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</si>
  <si>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</si>
  <si>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</si>
  <si>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</si>
  <si>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</si>
  <si>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</si>
  <si>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</si>
  <si>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</si>
  <si>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</si>
  <si>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</si>
  <si>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</si>
  <si>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</si>
  <si>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</si>
  <si>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</si>
  <si>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</si>
  <si>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</si>
  <si>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</si>
  <si>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</si>
  <si>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</si>
  <si>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</si>
  <si>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</si>
  <si>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</si>
  <si>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</si>
  <si>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</si>
  <si>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</si>
  <si>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</si>
  <si>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</si>
  <si>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</si>
  <si>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</si>
  <si>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</si>
  <si>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</si>
  <si>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</si>
  <si>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</si>
  <si>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</si>
  <si>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</si>
  <si>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</si>
  <si>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</si>
  <si>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</si>
  <si>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</si>
  <si>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</si>
  <si>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</si>
  <si>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</si>
  <si>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</si>
  <si>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</si>
  <si>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</si>
  <si>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</si>
  <si>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</si>
  <si>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</si>
  <si>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</si>
  <si>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</si>
  <si>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</si>
  <si>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</si>
  <si>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</si>
  <si>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</si>
  <si>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</si>
  <si>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</si>
  <si>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</si>
  <si>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</si>
  <si>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</si>
  <si>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</si>
  <si>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</si>
  <si>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</si>
  <si>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</si>
  <si>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</si>
  <si>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</si>
  <si>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</si>
  <si>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</si>
  <si>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</si>
  <si>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</si>
  <si>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</si>
  <si>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</si>
  <si>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</si>
  <si>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</si>
  <si>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</si>
  <si>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</si>
  <si>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</si>
  <si>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</si>
  <si>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</si>
  <si>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</si>
  <si>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</si>
  <si>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</si>
  <si>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</si>
  <si>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</si>
  <si>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</si>
  <si>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</si>
  <si>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</si>
  <si>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</si>
  <si>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</si>
  <si>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</si>
  <si>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</si>
  <si>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</si>
  <si>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</si>
  <si>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</si>
  <si>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</si>
  <si>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</si>
  <si>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</si>
  <si>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</si>
  <si>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</si>
  <si>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</si>
  <si>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</si>
  <si>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</si>
  <si>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</si>
  <si>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</si>
  <si>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</si>
  <si>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</si>
  <si>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</si>
  <si>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</si>
  <si>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</si>
  <si>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</si>
  <si>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</si>
  <si>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</si>
  <si>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</si>
  <si>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</si>
  <si>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</si>
  <si>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</si>
  <si>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</si>
  <si>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</si>
  <si>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</si>
  <si>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</si>
  <si>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</si>
  <si>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</si>
  <si>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</si>
  <si>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</si>
  <si>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</si>
  <si>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</si>
  <si>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</si>
  <si>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</si>
  <si>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</si>
  <si>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</si>
  <si>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</si>
  <si>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</si>
  <si>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</si>
  <si>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</si>
  <si>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</si>
  <si>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</si>
  <si>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</si>
  <si>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</si>
  <si>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</si>
  <si>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</si>
  <si>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</si>
  <si>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</si>
  <si>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</si>
  <si>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</si>
  <si>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</si>
  <si>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</si>
  <si>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</si>
  <si>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</si>
  <si>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</si>
  <si>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</si>
  <si>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</si>
  <si>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</si>
  <si>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</si>
  <si>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</si>
  <si>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</si>
  <si>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</si>
  <si>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</si>
  <si>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</si>
  <si>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</si>
  <si>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</si>
  <si>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</si>
  <si>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</si>
  <si>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</si>
  <si>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</si>
  <si>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</si>
  <si>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</si>
  <si>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</si>
  <si>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</si>
  <si>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</si>
  <si>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</si>
  <si>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</si>
  <si>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</si>
  <si>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</si>
  <si>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</si>
  <si>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</si>
  <si>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</si>
  <si>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</si>
  <si>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</si>
  <si>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</si>
  <si>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</si>
  <si>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</si>
  <si>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</si>
  <si>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</si>
  <si>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</si>
  <si>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</si>
  <si>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</si>
  <si>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</si>
  <si>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</si>
  <si>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</si>
  <si>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</si>
  <si>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</si>
  <si>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</si>
  <si>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</si>
  <si>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</si>
  <si>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</si>
  <si>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</si>
  <si>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</si>
  <si>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</si>
  <si>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</si>
  <si>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</si>
  <si>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</si>
  <si>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</si>
  <si>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</si>
  <si>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</si>
  <si>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</si>
  <si>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</si>
  <si>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</si>
  <si>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</si>
  <si>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</si>
  <si>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</si>
  <si>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</si>
  <si>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</si>
  <si>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</si>
  <si>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</si>
  <si>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</si>
  <si>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</si>
  <si>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</si>
  <si>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</si>
  <si>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</si>
  <si>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</si>
  <si>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</si>
  <si>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</si>
  <si>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</si>
  <si>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</si>
  <si>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</si>
  <si>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</si>
  <si>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</si>
  <si>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</si>
  <si>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</si>
  <si>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</si>
  <si>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</si>
  <si>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</si>
  <si>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</si>
  <si>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</si>
  <si>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</si>
  <si>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</si>
  <si>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</si>
  <si>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</si>
  <si>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</si>
  <si>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</si>
  <si>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</si>
  <si>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</si>
  <si>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</si>
  <si>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</si>
  <si>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</si>
  <si>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</si>
  <si>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</si>
  <si>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</si>
  <si>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</si>
  <si>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</si>
  <si>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</si>
  <si>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</si>
  <si>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</si>
  <si>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</si>
  <si>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</si>
  <si>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</si>
  <si>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</si>
  <si>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</si>
  <si>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</si>
  <si>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</si>
  <si>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</si>
  <si>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</si>
  <si>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</si>
  <si>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</si>
  <si>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</si>
  <si>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</si>
  <si>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</si>
  <si>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</si>
  <si>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</si>
  <si>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</si>
  <si>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</si>
  <si>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</si>
  <si>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</si>
  <si>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</si>
  <si>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</si>
  <si>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</si>
  <si>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</si>
  <si>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</si>
  <si>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</si>
  <si>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</si>
  <si>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</si>
  <si>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</si>
  <si>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</si>
  <si>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</si>
  <si>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</si>
  <si>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</si>
  <si>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</si>
  <si>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</si>
  <si>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</si>
  <si>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</si>
  <si>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</si>
  <si>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</si>
  <si>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</si>
  <si>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</si>
  <si>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</si>
  <si>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</si>
  <si>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</si>
  <si>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</si>
  <si>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</si>
  <si>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</si>
  <si>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</si>
  <si>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</si>
  <si>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</si>
  <si>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</si>
  <si>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</si>
  <si>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</si>
  <si>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</si>
  <si>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</si>
  <si>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</si>
  <si>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</si>
  <si>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</si>
  <si>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</si>
  <si>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</si>
  <si>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</si>
  <si>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</si>
  <si>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</si>
  <si>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</si>
  <si>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</si>
  <si>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</si>
  <si>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</si>
  <si>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</si>
  <si>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</si>
  <si>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</si>
  <si>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</si>
  <si>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</si>
  <si>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</si>
  <si>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</si>
  <si>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</si>
  <si>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</si>
  <si>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</si>
  <si>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</si>
  <si>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</si>
  <si>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</si>
  <si>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</si>
  <si>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</si>
  <si>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</si>
  <si>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</si>
  <si>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</si>
  <si>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</si>
  <si>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</si>
  <si>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</si>
  <si>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</si>
  <si>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</si>
  <si>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</si>
  <si>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</si>
  <si>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</si>
  <si>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</si>
  <si>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</si>
  <si>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</si>
  <si>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</si>
  <si>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</si>
  <si>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</si>
  <si>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</si>
  <si>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</si>
  <si>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</si>
  <si>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</si>
  <si>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</si>
  <si>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</si>
  <si>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</si>
  <si>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</si>
  <si>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</si>
  <si>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</si>
  <si>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</si>
  <si>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</si>
  <si>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</si>
  <si>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</si>
  <si>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</si>
  <si>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</si>
  <si>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</si>
  <si>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</si>
  <si>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</si>
  <si>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</si>
  <si>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</si>
  <si>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</si>
  <si>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</si>
  <si>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</si>
  <si>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</si>
  <si>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</si>
  <si>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</si>
  <si>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</si>
  <si>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</si>
  <si>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</si>
  <si>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</si>
  <si>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</si>
  <si>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</si>
  <si>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</si>
  <si>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</si>
  <si>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</si>
  <si>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</si>
  <si>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</si>
  <si>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</si>
  <si>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</si>
  <si>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</si>
  <si>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</si>
  <si>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</si>
  <si>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</si>
  <si>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</si>
  <si>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</si>
  <si>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</si>
  <si>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</si>
  <si>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</si>
  <si>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</si>
  <si>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</si>
  <si>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</si>
  <si>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</si>
  <si>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</si>
  <si>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</si>
  <si>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</si>
  <si>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</si>
  <si>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</si>
  <si>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</si>
  <si>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</si>
  <si>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</si>
  <si>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</si>
  <si>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</si>
  <si>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</si>
  <si>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</si>
  <si>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</si>
  <si>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</si>
  <si>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</si>
  <si>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</si>
  <si>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</si>
  <si>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</si>
  <si>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</si>
  <si>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</si>
  <si>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</si>
  <si>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</si>
  <si>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</si>
  <si>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</si>
  <si>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</si>
  <si>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</si>
  <si>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</si>
  <si>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</si>
  <si>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</si>
  <si>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</si>
  <si>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</si>
  <si>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</si>
  <si>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</si>
  <si>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</si>
  <si>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</si>
  <si>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</si>
  <si>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</si>
  <si>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</si>
  <si>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</si>
  <si>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</si>
  <si>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</si>
  <si>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</si>
  <si>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</si>
  <si>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</si>
  <si>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</si>
  <si>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</si>
  <si>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</si>
  <si>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</si>
  <si>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</si>
  <si>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</si>
  <si>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</si>
  <si>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</si>
  <si>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</si>
  <si>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</si>
  <si>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</si>
  <si>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</si>
  <si>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</si>
  <si>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</si>
  <si>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</si>
  <si>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</si>
  <si>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</si>
  <si>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</si>
  <si>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</si>
  <si>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</si>
  <si>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</si>
  <si>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</si>
  <si>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</si>
  <si>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</si>
  <si>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</si>
  <si>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</si>
  <si>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</si>
  <si>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</si>
  <si>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</si>
  <si>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</si>
  <si>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</si>
  <si>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</si>
  <si>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</si>
  <si>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</si>
  <si>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</si>
  <si>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</si>
  <si>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</si>
  <si>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</si>
  <si>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</si>
  <si>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</si>
  <si>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</si>
  <si>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</si>
  <si>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</si>
  <si>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</si>
  <si>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</si>
  <si>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</si>
  <si>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</si>
  <si>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</si>
  <si>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</si>
  <si>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</si>
  <si>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</si>
  <si>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</si>
  <si>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</si>
  <si>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</si>
  <si>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</si>
  <si>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</si>
  <si>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</si>
  <si>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</si>
  <si>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</si>
  <si>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</si>
  <si>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</si>
  <si>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</si>
  <si>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</si>
  <si>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</si>
  <si>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</si>
  <si>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</si>
  <si>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</si>
  <si>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</si>
  <si>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</si>
  <si>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</si>
  <si>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</si>
  <si>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</si>
  <si>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</si>
  <si>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</si>
  <si>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</si>
  <si>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</si>
  <si>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</si>
  <si>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</si>
  <si>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</si>
  <si>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</si>
  <si>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</si>
  <si>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</si>
  <si>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</si>
  <si>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</si>
  <si>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</si>
  <si>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</si>
  <si>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</si>
  <si>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</si>
  <si>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</si>
  <si>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</si>
  <si>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</si>
  <si>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</si>
  <si>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</si>
  <si>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</si>
  <si>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</si>
  <si>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</si>
  <si>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</si>
  <si>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</si>
  <si>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</si>
  <si>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</si>
  <si>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</si>
  <si>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</si>
  <si>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</si>
  <si>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</si>
  <si>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</si>
  <si>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</si>
  <si>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</si>
  <si>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</si>
  <si>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</si>
  <si>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</si>
  <si>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</si>
  <si>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</si>
  <si>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</si>
  <si>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</si>
  <si>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</si>
  <si>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</si>
  <si>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</si>
  <si>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</si>
  <si>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</si>
  <si>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</si>
  <si>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</si>
  <si>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</si>
  <si>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</si>
  <si>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</si>
  <si>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</si>
  <si>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</si>
  <si>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</si>
  <si>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</si>
  <si>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</si>
  <si>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</si>
  <si>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</si>
  <si>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</si>
  <si>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</si>
  <si>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</si>
  <si>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</si>
  <si>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</si>
  <si>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</si>
  <si>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</si>
  <si>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</si>
  <si>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</si>
  <si>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</si>
  <si>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</si>
  <si>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</si>
  <si>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</si>
  <si>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</si>
  <si>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</si>
  <si>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</si>
  <si>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</si>
  <si>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</si>
  <si>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</si>
  <si>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</si>
  <si>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</si>
  <si>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</si>
  <si>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</si>
  <si>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</si>
  <si>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</si>
  <si>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</si>
  <si>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</si>
  <si>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</si>
  <si>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</si>
  <si>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</si>
  <si>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</si>
  <si>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</si>
  <si>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</si>
  <si>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</si>
  <si>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</si>
  <si>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</si>
  <si>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</si>
  <si>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</si>
  <si>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</si>
  <si>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</si>
  <si>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</si>
  <si>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</si>
  <si>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</si>
  <si>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</si>
  <si>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</si>
  <si>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</si>
  <si>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</si>
  <si>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</si>
  <si>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</si>
  <si>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</si>
  <si>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</si>
  <si>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</si>
  <si>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</si>
  <si>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</si>
  <si>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</si>
  <si>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</si>
  <si>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</si>
  <si>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</si>
  <si>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</si>
  <si>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</si>
  <si>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</si>
  <si>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</si>
  <si>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</si>
  <si>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</si>
  <si>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</si>
  <si>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</si>
  <si>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</si>
  <si>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</si>
  <si>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</si>
  <si>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</si>
  <si>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</si>
  <si>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</si>
  <si>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</si>
  <si>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</si>
  <si>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</si>
  <si>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</si>
  <si>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</si>
  <si>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</si>
  <si>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</si>
  <si>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</si>
  <si>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</si>
  <si>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</si>
  <si>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</si>
  <si>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</si>
  <si>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</si>
  <si>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</si>
  <si>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</si>
  <si>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</si>
  <si>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</si>
  <si>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</si>
  <si>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</si>
  <si>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</si>
  <si>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</si>
  <si>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</si>
  <si>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</si>
  <si>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</si>
  <si>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</si>
  <si>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</si>
  <si>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</si>
  <si>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</si>
  <si>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</si>
  <si>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</si>
  <si>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</si>
  <si>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</si>
  <si>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</si>
  <si>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</si>
  <si>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</si>
  <si>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</si>
  <si>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</si>
  <si>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</si>
  <si>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</si>
  <si>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</si>
  <si>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</si>
  <si>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</si>
  <si>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</si>
  <si>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</si>
  <si>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</si>
  <si>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</si>
  <si>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</si>
  <si>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</si>
  <si>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</si>
  <si>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</si>
  <si>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</si>
  <si>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</si>
  <si>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</si>
  <si>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</si>
  <si>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</si>
  <si>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</si>
  <si>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</si>
  <si>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</si>
  <si>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</si>
  <si>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</si>
  <si>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</si>
  <si>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</si>
  <si>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</si>
  <si>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</si>
  <si>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</si>
  <si>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</si>
  <si>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</si>
  <si>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</si>
  <si>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</si>
  <si>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</si>
  <si>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</si>
  <si>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</si>
  <si>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</si>
  <si>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</si>
  <si>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</si>
  <si>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</si>
  <si>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</si>
  <si>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</si>
  <si>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</si>
  <si>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</si>
  <si>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</si>
  <si>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</si>
  <si>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</si>
  <si>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</si>
  <si>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</si>
  <si>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</si>
  <si>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</si>
  <si>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</si>
  <si>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</si>
  <si>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</si>
  <si>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</si>
  <si>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</si>
  <si>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</si>
  <si>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</si>
  <si>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</si>
  <si>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</si>
  <si>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</si>
  <si>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</si>
  <si>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</si>
  <si>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</si>
  <si>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</si>
  <si>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</si>
  <si>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</si>
  <si>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</si>
  <si>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</si>
  <si>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</si>
  <si>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</si>
  <si>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</si>
  <si>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</si>
  <si>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</si>
  <si>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</si>
  <si>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</si>
  <si>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</si>
  <si>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</si>
  <si>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</si>
  <si>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</si>
  <si>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</si>
  <si>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</si>
  <si>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</si>
  <si>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</si>
  <si>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</si>
  <si>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</si>
  <si>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</si>
  <si>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</si>
  <si>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</si>
  <si>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</si>
  <si>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</si>
  <si>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</si>
  <si>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</si>
  <si>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</si>
  <si>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</si>
  <si>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</si>
  <si>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</si>
  <si>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</si>
  <si>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</si>
  <si>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</si>
  <si>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</si>
  <si>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</si>
  <si>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</si>
  <si>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</si>
  <si>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</si>
  <si>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</si>
  <si>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</si>
  <si>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</si>
  <si>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</si>
  <si>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</si>
  <si>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</si>
  <si>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</si>
  <si>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</si>
  <si>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</si>
  <si>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</si>
  <si>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</si>
  <si>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</si>
  <si>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</si>
  <si>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</si>
  <si>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</si>
  <si>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</si>
  <si>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</si>
  <si>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</si>
  <si>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</si>
  <si>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</si>
  <si>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</si>
  <si>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</si>
  <si>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</si>
  <si>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</si>
  <si>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</si>
  <si>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</si>
  <si>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</si>
  <si>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</si>
  <si>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</si>
  <si>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</si>
  <si>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</si>
  <si>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</si>
  <si>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</si>
  <si>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</si>
  <si>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</si>
  <si>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</si>
  <si>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</si>
  <si>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</si>
  <si>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</si>
  <si>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</si>
  <si>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</si>
  <si>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</si>
  <si>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</si>
  <si>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</si>
  <si>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</si>
  <si>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</si>
  <si>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</si>
  <si>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</si>
  <si>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</si>
  <si>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</si>
  <si>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</si>
  <si>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</si>
  <si>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</si>
  <si>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</si>
  <si>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</si>
  <si>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</si>
  <si>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</si>
  <si>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</si>
  <si>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</si>
  <si>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</si>
  <si>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</si>
  <si>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</si>
  <si>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</si>
  <si>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</si>
  <si>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</si>
  <si>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</si>
  <si>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</si>
  <si>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</si>
  <si>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</si>
  <si>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</si>
  <si>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</si>
  <si>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</si>
  <si>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</si>
  <si>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</si>
  <si>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</si>
  <si>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</si>
  <si>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</si>
  <si>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</si>
  <si>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</si>
  <si>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</si>
  <si>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</si>
  <si>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</si>
  <si>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</si>
  <si>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</si>
  <si>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</si>
  <si>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</si>
  <si>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</si>
  <si>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</si>
  <si>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</si>
  <si>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</si>
  <si>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</si>
  <si>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</si>
  <si>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</si>
  <si>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</si>
  <si>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</si>
  <si>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</si>
  <si>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</si>
  <si>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</si>
  <si>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</si>
  <si>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</si>
  <si>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</si>
  <si>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</si>
  <si>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</si>
  <si>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</si>
  <si>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</si>
  <si>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</si>
  <si>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</si>
  <si>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</si>
  <si>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</si>
  <si>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</si>
  <si>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</si>
  <si>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</si>
  <si>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</si>
  <si>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</si>
  <si>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</si>
  <si>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</si>
  <si>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</si>
  <si>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</si>
  <si>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</si>
  <si>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</si>
  <si>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</si>
  <si>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</si>
  <si>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</si>
  <si>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</si>
  <si>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</si>
  <si>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</si>
  <si>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</si>
  <si>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</si>
  <si>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</si>
  <si>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</si>
  <si>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</si>
  <si>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</si>
  <si>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</si>
  <si>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</si>
  <si>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</si>
  <si>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</si>
  <si>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</si>
  <si>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</si>
  <si>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</si>
  <si>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</si>
  <si>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</si>
  <si>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</si>
  <si>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</si>
  <si>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</si>
  <si>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</si>
  <si>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</si>
  <si>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</si>
  <si>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</si>
  <si>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</si>
  <si>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</si>
  <si>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</si>
  <si>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</si>
  <si>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</si>
  <si>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</si>
  <si>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</si>
  <si>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</si>
  <si>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</si>
  <si>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</si>
  <si>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</si>
  <si>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</si>
  <si>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</si>
  <si>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</si>
  <si>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</si>
  <si>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</si>
  <si>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</si>
  <si>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</si>
  <si>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</si>
  <si>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</si>
  <si>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</si>
  <si>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</si>
  <si>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</si>
  <si>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</si>
  <si>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</si>
  <si>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</si>
  <si>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</si>
  <si>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</si>
  <si>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</si>
  <si>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</si>
  <si>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</si>
  <si>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</si>
  <si>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</si>
  <si>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</si>
  <si>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</si>
  <si>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</si>
  <si>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</si>
  <si>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</si>
  <si>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</si>
  <si>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</si>
  <si>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</si>
  <si>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</si>
  <si>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</si>
  <si>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</si>
  <si>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</si>
  <si>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</si>
  <si>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</si>
  <si>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</si>
  <si>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</si>
  <si>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</si>
  <si>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</si>
  <si>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</si>
  <si>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</si>
  <si>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</si>
  <si>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</si>
  <si>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</si>
  <si>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</si>
  <si>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</si>
  <si>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</si>
  <si>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</si>
  <si>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</si>
  <si>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</si>
  <si>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</si>
  <si>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</si>
  <si>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</si>
  <si>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</si>
  <si>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</si>
  <si>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</si>
  <si>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</si>
  <si>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</si>
  <si>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</si>
  <si>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</si>
  <si>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</si>
  <si>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</si>
  <si>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</si>
  <si>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</si>
  <si>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</si>
  <si>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</si>
  <si>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</si>
  <si>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</si>
  <si>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</si>
  <si>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</si>
  <si>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</si>
  <si>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</si>
  <si>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</si>
  <si>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</si>
  <si>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</si>
  <si>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</si>
  <si>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</si>
  <si>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</si>
  <si>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</si>
  <si>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</si>
  <si>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</si>
  <si>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</si>
  <si>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</si>
  <si>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</si>
  <si>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</si>
  <si>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</si>
  <si>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</si>
  <si>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</si>
  <si>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</si>
  <si>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</si>
  <si>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</si>
  <si>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</si>
  <si>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</si>
  <si>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</si>
  <si>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</si>
  <si>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</si>
  <si>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</si>
  <si>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</si>
  <si>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</si>
  <si>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</si>
  <si>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</si>
  <si>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</si>
  <si>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</si>
  <si>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</si>
  <si>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</si>
  <si>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</si>
  <si>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</si>
  <si>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</si>
  <si>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</si>
  <si>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</si>
  <si>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</si>
  <si>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</si>
  <si>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</si>
  <si>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</si>
  <si>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</si>
  <si>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</si>
  <si>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</si>
  <si>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</si>
  <si>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</si>
  <si>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</si>
  <si>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</si>
  <si>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</si>
  <si>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</si>
  <si>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</si>
  <si>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</si>
  <si>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</si>
  <si>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</si>
  <si>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</si>
  <si>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</si>
  <si>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</si>
  <si>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</si>
  <si>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</si>
  <si>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</si>
  <si>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</si>
  <si>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</si>
  <si>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</si>
  <si>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</si>
  <si>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</si>
  <si>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</si>
  <si>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</si>
  <si>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</si>
  <si>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</si>
  <si>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</si>
  <si>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</si>
  <si>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</si>
  <si>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</si>
  <si>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</si>
  <si>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</si>
  <si>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</si>
  <si>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</si>
  <si>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</si>
  <si>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</si>
  <si>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</si>
  <si>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</si>
  <si>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</si>
  <si>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</si>
  <si>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</si>
  <si>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</si>
  <si>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</si>
  <si>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</si>
  <si>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</si>
  <si>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</si>
  <si>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</si>
  <si>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</si>
  <si>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</si>
  <si>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</si>
  <si>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</si>
  <si>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</si>
  <si>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</si>
  <si>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</si>
  <si>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</si>
  <si>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</si>
  <si>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</si>
  <si>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</si>
  <si>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</si>
  <si>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</si>
  <si>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</si>
  <si>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</si>
  <si>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</si>
  <si>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</si>
  <si>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</si>
  <si>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</si>
  <si>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</si>
  <si>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</si>
  <si>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</si>
  <si>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</si>
  <si>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</si>
  <si>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</si>
  <si>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</si>
  <si>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</si>
  <si>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</si>
  <si>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</si>
  <si>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</si>
  <si>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</si>
  <si>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</si>
  <si>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</si>
  <si>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</si>
  <si>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</si>
  <si>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</si>
  <si>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</si>
  <si>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</si>
  <si>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</si>
  <si>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</si>
  <si>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</si>
  <si>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</si>
  <si>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</si>
  <si>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</si>
  <si>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</si>
  <si>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</si>
  <si>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</si>
  <si>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</si>
  <si>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</si>
  <si>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</si>
  <si>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</si>
  <si>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</si>
  <si>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</si>
  <si>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</si>
  <si>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</si>
  <si>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</si>
  <si>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</si>
  <si>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</si>
  <si>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</si>
  <si>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</si>
  <si>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</si>
  <si>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</si>
  <si>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</si>
  <si>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</si>
  <si>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</si>
  <si>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</si>
  <si>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</si>
  <si>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</si>
  <si>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</si>
  <si>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</si>
  <si>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</si>
  <si>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</si>
  <si>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</si>
  <si>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</si>
  <si>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</si>
  <si>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</si>
  <si>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</si>
  <si>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</si>
  <si>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</si>
  <si>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</si>
  <si>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</si>
  <si>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</si>
  <si>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</si>
  <si>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</si>
  <si>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</si>
  <si>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</si>
  <si>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</si>
  <si>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</si>
  <si>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</si>
  <si>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</si>
  <si>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</si>
  <si>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</si>
  <si>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</si>
  <si>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</si>
  <si>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</si>
  <si>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</si>
  <si>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</si>
  <si>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</si>
  <si>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</si>
  <si>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</si>
  <si>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</si>
  <si>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</si>
  <si>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</si>
  <si>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</si>
  <si>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</si>
  <si>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</si>
  <si>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</si>
  <si>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</si>
  <si>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</si>
  <si>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</si>
  <si>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</si>
  <si>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</si>
  <si>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</si>
  <si>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</si>
  <si>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</si>
  <si>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</si>
  <si>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</si>
  <si>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</si>
  <si>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</si>
  <si>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</si>
  <si>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</si>
  <si>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</si>
  <si>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</si>
  <si>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</si>
  <si>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</si>
  <si>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</si>
  <si>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</si>
  <si>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</si>
  <si>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</si>
  <si>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</si>
  <si>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</si>
  <si>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</si>
  <si>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</si>
  <si>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</si>
  <si>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</si>
  <si>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</si>
  <si>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</si>
  <si>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</si>
  <si>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</si>
  <si>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</si>
  <si>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</si>
  <si>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</si>
  <si>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</si>
  <si>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</si>
  <si>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</si>
  <si>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</si>
  <si>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</si>
  <si>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</si>
  <si>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</si>
  <si>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</si>
  <si>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</si>
  <si>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</si>
  <si>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</si>
  <si>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</si>
  <si>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</si>
  <si>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</si>
  <si>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</si>
  <si>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</si>
  <si>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</si>
  <si>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</si>
  <si>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</si>
  <si>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</si>
  <si>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</si>
  <si>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</si>
  <si>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</si>
  <si>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</si>
  <si>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</si>
  <si>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</si>
  <si>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</si>
  <si>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</si>
  <si>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</si>
  <si>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</si>
  <si>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</si>
  <si>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</si>
  <si>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</si>
  <si>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</si>
  <si>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</si>
  <si>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</si>
  <si>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</si>
  <si>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</si>
  <si>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</si>
  <si>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</si>
  <si>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</si>
  <si>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</si>
  <si>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</si>
  <si>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</si>
  <si>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</si>
  <si>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</si>
  <si>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</si>
  <si>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</si>
  <si>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</si>
  <si>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</si>
  <si>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</si>
  <si>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</si>
  <si>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</si>
  <si>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</si>
  <si>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</si>
  <si>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</si>
  <si>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</si>
  <si>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</si>
  <si>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</si>
  <si>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</si>
  <si>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</si>
  <si>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</si>
  <si>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</si>
  <si>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</si>
  <si>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</si>
  <si>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</si>
  <si>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</si>
  <si>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</si>
  <si>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</si>
  <si>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</si>
  <si>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</si>
  <si>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</si>
  <si>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</si>
  <si>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</si>
  <si>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</si>
  <si>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</si>
  <si>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</si>
  <si>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</si>
  <si>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</si>
  <si>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</si>
  <si>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</si>
  <si>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</si>
  <si>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</si>
  <si>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</si>
  <si>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</si>
  <si>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</si>
  <si>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</si>
  <si>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</si>
  <si>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</si>
  <si>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</si>
  <si>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</si>
  <si>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</si>
  <si>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</si>
  <si>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</si>
  <si>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</si>
  <si>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</si>
  <si>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</si>
  <si>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</si>
  <si>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</si>
  <si>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</si>
  <si>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</si>
  <si>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</si>
  <si>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</si>
  <si>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</si>
  <si>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</si>
  <si>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</si>
  <si>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</si>
  <si>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</si>
  <si>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</si>
  <si>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</si>
  <si>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</si>
  <si>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</si>
  <si>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</si>
  <si>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</si>
  <si>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</si>
  <si>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</si>
  <si>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</si>
  <si>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</si>
  <si>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</si>
  <si>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</si>
  <si>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</si>
  <si>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</si>
  <si>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</si>
  <si>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</si>
  <si>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</si>
  <si>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</si>
  <si>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</si>
  <si>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</si>
  <si>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</si>
  <si>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</si>
  <si>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</si>
  <si>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</si>
  <si>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</si>
  <si>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</si>
  <si>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</si>
  <si>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</si>
  <si>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</si>
  <si>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</si>
  <si>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</si>
  <si>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</si>
  <si>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</si>
  <si>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</si>
  <si>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</si>
  <si>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</si>
  <si>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</si>
  <si>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</si>
  <si>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</si>
  <si>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</si>
  <si>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</si>
  <si>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</si>
  <si>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</si>
  <si>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</si>
  <si>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</si>
  <si>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</si>
  <si>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</si>
  <si>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</si>
  <si>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</si>
  <si>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</si>
  <si>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</si>
  <si>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</si>
  <si>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</si>
  <si>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</si>
  <si>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</si>
  <si>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</si>
  <si>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</si>
  <si>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</si>
  <si>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</si>
  <si>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</si>
  <si>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</si>
  <si>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</si>
  <si>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</si>
  <si>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</si>
  <si>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</si>
  <si>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</si>
  <si>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</si>
  <si>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</si>
  <si>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</si>
  <si>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</si>
  <si>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</si>
  <si>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</si>
  <si>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</si>
  <si>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</si>
  <si>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</si>
  <si>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</si>
  <si>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</si>
  <si>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</si>
  <si>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</si>
  <si>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</si>
  <si>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</si>
  <si>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</si>
  <si>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</si>
  <si>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</si>
  <si>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</si>
  <si>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</si>
  <si>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</si>
  <si>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</si>
  <si>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</si>
  <si>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</si>
  <si>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</si>
  <si>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</si>
  <si>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</si>
  <si>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</si>
  <si>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</si>
  <si>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</si>
  <si>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</si>
  <si>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</si>
  <si>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</si>
  <si>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</si>
  <si>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</si>
  <si>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</si>
  <si>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</si>
  <si>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</si>
  <si>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</si>
  <si>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</si>
  <si>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</si>
  <si>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</si>
  <si>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</si>
  <si>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</si>
  <si>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</si>
  <si>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</si>
  <si>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</si>
  <si>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</si>
  <si>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</si>
  <si>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</si>
  <si>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</si>
  <si>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</si>
  <si>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</si>
  <si>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</si>
  <si>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</si>
  <si>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</si>
  <si>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</si>
  <si>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</si>
  <si>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</si>
  <si>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</si>
  <si>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</si>
  <si>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</si>
  <si>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</si>
  <si>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</si>
  <si>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</si>
  <si>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</si>
  <si>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</si>
  <si>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</si>
  <si>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</si>
  <si>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</si>
  <si>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</si>
  <si>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</si>
  <si>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</si>
  <si>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</si>
  <si>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</si>
  <si>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</si>
  <si>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</si>
  <si>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</si>
  <si>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</si>
  <si>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</si>
  <si>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</si>
  <si>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</si>
  <si>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</si>
  <si>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</si>
  <si>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</si>
  <si>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</si>
  <si>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</si>
  <si>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</si>
  <si>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</si>
  <si>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</si>
  <si>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</si>
  <si>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</si>
  <si>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</si>
  <si>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</si>
  <si>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</si>
  <si>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</si>
  <si>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</si>
  <si>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</si>
  <si>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</si>
  <si>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</si>
  <si>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</si>
  <si>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</si>
  <si>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</si>
  <si>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</si>
  <si>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</si>
  <si>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</si>
  <si>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</si>
  <si>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</si>
  <si>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</si>
  <si>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</si>
  <si>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</si>
  <si>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</si>
  <si>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</si>
  <si>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</si>
  <si>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</si>
  <si>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</si>
  <si>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</si>
  <si>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</si>
  <si>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</si>
  <si>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</si>
  <si>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</si>
  <si>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</si>
  <si>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</si>
  <si>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</si>
  <si>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</si>
  <si>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</si>
  <si>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</si>
  <si>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</si>
  <si>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</si>
  <si>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</si>
  <si>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</si>
  <si>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</si>
  <si>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</si>
  <si>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</si>
  <si>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</si>
  <si>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</si>
  <si>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</si>
  <si>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</si>
  <si>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</si>
  <si>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</si>
  <si>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</si>
  <si>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</si>
  <si>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</si>
  <si>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</si>
  <si>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</si>
  <si>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</si>
  <si>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</si>
  <si>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</si>
  <si>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</si>
  <si>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</si>
  <si>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</si>
  <si>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</si>
  <si>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</si>
  <si>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</si>
  <si>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</si>
  <si>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</si>
  <si>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</si>
  <si>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</si>
  <si>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</si>
  <si>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</si>
  <si>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</si>
  <si>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</si>
  <si>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</si>
  <si>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</si>
  <si>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</si>
  <si>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</si>
  <si>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</si>
  <si>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</si>
  <si>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</si>
  <si>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</si>
  <si>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</si>
  <si>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</si>
  <si>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</si>
  <si>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</si>
  <si>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</si>
  <si>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</si>
  <si>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</si>
  <si>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</si>
  <si>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</si>
  <si>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</si>
  <si>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</si>
  <si>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</si>
  <si>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</si>
  <si>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</si>
  <si>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</si>
  <si>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</si>
  <si>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</si>
  <si>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</si>
  <si>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</si>
  <si>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</si>
  <si>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</si>
  <si>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</si>
  <si>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</si>
  <si>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</si>
  <si>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</si>
  <si>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</si>
  <si>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</si>
  <si>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</si>
  <si>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</si>
  <si>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</si>
  <si>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</si>
  <si>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</si>
  <si>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</si>
  <si>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</si>
  <si>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</si>
  <si>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</si>
  <si>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</si>
  <si>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</si>
  <si>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</si>
  <si>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</si>
  <si>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</si>
  <si>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</si>
  <si>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</si>
  <si>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</si>
  <si>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</si>
  <si>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</si>
  <si>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</si>
  <si>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</si>
  <si>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</si>
  <si>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</si>
  <si>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</si>
  <si>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</si>
  <si>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</si>
  <si>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</si>
  <si>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</si>
  <si>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</si>
  <si>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</si>
  <si>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</si>
  <si>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</si>
  <si>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</si>
  <si>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</si>
  <si>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</si>
  <si>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</si>
  <si>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</si>
  <si>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</si>
  <si>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</si>
  <si>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</si>
  <si>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</si>
  <si>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</si>
  <si>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</si>
  <si>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</si>
  <si>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</si>
  <si>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</si>
  <si>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</si>
  <si>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</si>
  <si>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</si>
  <si>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</si>
  <si>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</si>
  <si>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</si>
  <si>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</si>
  <si>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</si>
  <si>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</si>
  <si>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</si>
  <si>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</si>
  <si>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</si>
  <si>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</si>
  <si>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</si>
  <si>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</si>
  <si>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</si>
  <si>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</si>
  <si>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</si>
  <si>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</si>
  <si>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</si>
  <si>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</si>
  <si>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</si>
  <si>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</si>
  <si>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</si>
  <si>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</si>
  <si>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</si>
  <si>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</si>
  <si>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</si>
  <si>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</si>
  <si>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</si>
  <si>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</si>
  <si>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</si>
  <si>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</si>
  <si>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</si>
  <si>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</si>
  <si>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</si>
  <si>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</si>
  <si>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</si>
  <si>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</si>
  <si>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</si>
  <si>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</si>
  <si>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</si>
  <si>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</si>
  <si>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</si>
  <si>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</si>
  <si>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</si>
  <si>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</si>
  <si>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</si>
  <si>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</si>
  <si>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</si>
  <si>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</si>
  <si>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</si>
  <si>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</si>
  <si>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</si>
  <si>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</si>
  <si>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</si>
  <si>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</si>
  <si>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</si>
  <si>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</si>
  <si>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</si>
  <si>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</si>
  <si>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</si>
  <si>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</si>
  <si>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</si>
  <si>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</si>
  <si>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</si>
  <si>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</si>
  <si>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</si>
  <si>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</si>
  <si>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</si>
  <si>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</si>
  <si>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</si>
  <si>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</si>
  <si>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</si>
  <si>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</si>
  <si>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</si>
  <si>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</si>
  <si>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</si>
  <si>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</si>
  <si>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</si>
  <si>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</si>
  <si>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</si>
  <si>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</si>
  <si>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</si>
  <si>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</si>
  <si>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</si>
  <si>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</si>
  <si>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</si>
  <si>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</si>
  <si>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</si>
  <si>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</si>
  <si>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</si>
  <si>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</si>
  <si>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</si>
  <si>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</si>
  <si>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</si>
  <si>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</si>
  <si>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</si>
  <si>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</si>
  <si>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</si>
  <si>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</si>
  <si>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</si>
  <si>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</si>
  <si>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</si>
  <si>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</si>
  <si>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</si>
  <si>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</si>
  <si>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</si>
  <si>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</si>
  <si>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</si>
  <si>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</si>
  <si>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</si>
  <si>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</si>
  <si>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</si>
  <si>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</si>
  <si>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</si>
  <si>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</si>
  <si>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</si>
  <si>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</si>
  <si>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</si>
  <si>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</si>
  <si>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</si>
  <si>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</si>
  <si>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</si>
  <si>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</si>
  <si>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</si>
  <si>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</si>
  <si>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</si>
  <si>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</si>
  <si>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</si>
  <si>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</si>
  <si>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</si>
  <si>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</si>
  <si>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</si>
  <si>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</si>
  <si>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</si>
  <si>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</si>
  <si>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</si>
  <si>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</si>
  <si>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</si>
  <si>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</si>
  <si>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</si>
  <si>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</si>
  <si>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</si>
  <si>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</si>
  <si>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</si>
  <si>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</si>
  <si>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</si>
  <si>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</si>
  <si>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</si>
  <si>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</si>
  <si>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</si>
  <si>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</si>
  <si>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</si>
  <si>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</si>
  <si>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</si>
  <si>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</si>
  <si>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</si>
  <si>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</si>
  <si>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</si>
  <si>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</si>
  <si>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</si>
  <si>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</si>
  <si>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</si>
  <si>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</si>
  <si>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</si>
  <si>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</si>
  <si>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</si>
  <si>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</si>
  <si>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</si>
  <si>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</si>
  <si>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</si>
  <si>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</si>
  <si>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</si>
  <si>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</si>
  <si>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</si>
  <si>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</si>
  <si>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</si>
  <si>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</si>
  <si>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</si>
  <si>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</si>
  <si>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</si>
  <si>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</si>
  <si>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</si>
  <si>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</si>
  <si>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</si>
  <si>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</si>
  <si>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</si>
  <si>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</si>
  <si>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</si>
  <si>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</si>
  <si>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</si>
  <si>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</si>
  <si>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</si>
  <si>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</si>
  <si>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</si>
  <si>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</si>
  <si>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</si>
  <si>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</si>
  <si>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</si>
  <si>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</si>
  <si>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</si>
  <si>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</si>
  <si>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</si>
  <si>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</si>
  <si>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</si>
  <si>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</si>
  <si>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</si>
  <si>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</si>
  <si>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</si>
  <si>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</si>
  <si>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</si>
  <si>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</si>
  <si>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</si>
  <si>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</si>
  <si>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</si>
  <si>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</si>
  <si>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</si>
  <si>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</si>
  <si>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</si>
  <si>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</si>
  <si>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</si>
  <si>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</si>
  <si>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</si>
  <si>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</si>
  <si>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</si>
  <si>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</si>
  <si>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</si>
  <si>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</si>
  <si>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</si>
  <si>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</si>
  <si>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</si>
  <si>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</si>
  <si>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</si>
  <si>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</si>
  <si>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</si>
  <si>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</si>
  <si>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</si>
  <si>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</si>
  <si>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</si>
  <si>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</si>
  <si>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</si>
  <si>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</si>
  <si>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</si>
  <si>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</si>
  <si>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</si>
  <si>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</si>
  <si>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</si>
  <si>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</si>
  <si>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</si>
  <si>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</si>
  <si>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</si>
  <si>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</si>
  <si>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</si>
  <si>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</si>
  <si>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</si>
  <si>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</si>
  <si>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</si>
  <si>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</si>
  <si>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</si>
  <si>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</si>
  <si>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</si>
  <si>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</si>
  <si>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</si>
  <si>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</si>
  <si>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</si>
  <si>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</si>
  <si>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</si>
  <si>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</si>
  <si>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</si>
  <si>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</si>
  <si>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</si>
  <si>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</si>
  <si>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</si>
  <si>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</si>
  <si>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</si>
  <si>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</si>
  <si>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</si>
  <si>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</si>
  <si>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</si>
  <si>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</si>
  <si>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</si>
  <si>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</si>
  <si>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</si>
  <si>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</si>
  <si>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</si>
  <si>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</si>
  <si>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</si>
  <si>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</si>
  <si>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</si>
  <si>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</si>
  <si>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</si>
  <si>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</si>
  <si>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</si>
  <si>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</si>
  <si>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</si>
  <si>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</si>
  <si>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</si>
  <si>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</si>
  <si>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</si>
  <si>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</si>
  <si>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</si>
  <si>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</si>
  <si>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</si>
  <si>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</si>
  <si>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</si>
  <si>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</si>
  <si>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</si>
  <si>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</si>
  <si>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</si>
  <si>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</si>
  <si>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</si>
  <si>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</si>
  <si>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</si>
  <si>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</si>
  <si>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</si>
  <si>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</si>
  <si>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</si>
  <si>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</si>
  <si>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</si>
  <si>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</si>
  <si>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</si>
  <si>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</si>
  <si>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</si>
  <si>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</si>
  <si>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</si>
  <si>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</si>
  <si>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</si>
  <si>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</si>
  <si>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</si>
  <si>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</si>
  <si>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</si>
  <si>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</si>
  <si>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</si>
  <si>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</si>
  <si>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</si>
  <si>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</si>
  <si>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</si>
  <si>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</si>
  <si>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</si>
  <si>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</si>
  <si>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</si>
  <si>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</si>
  <si>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</si>
  <si>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</si>
  <si>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</si>
  <si>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</si>
  <si>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</si>
  <si>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</si>
  <si>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</si>
  <si>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</si>
  <si>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</si>
  <si>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</si>
  <si>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</si>
  <si>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</si>
  <si>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</si>
  <si>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</si>
  <si>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</si>
  <si>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</si>
  <si>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</si>
  <si>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</si>
  <si>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</si>
  <si>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</si>
  <si>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</si>
  <si>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</si>
  <si>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</si>
  <si>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</si>
  <si>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</si>
  <si>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</si>
  <si>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</si>
  <si>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</si>
  <si>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</si>
  <si>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</si>
  <si>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</si>
  <si>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</si>
  <si>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</si>
  <si>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</si>
  <si>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</si>
  <si>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</si>
  <si>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</si>
  <si>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</si>
  <si>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</si>
  <si>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</si>
  <si>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</si>
  <si>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</si>
  <si>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</si>
  <si>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</si>
  <si>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</si>
  <si>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</si>
  <si>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</si>
  <si>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</si>
  <si>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</si>
  <si>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</si>
  <si>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</si>
  <si>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</si>
  <si>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</si>
  <si>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</si>
  <si>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</si>
  <si>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</si>
  <si>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</si>
  <si>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</si>
  <si>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</si>
  <si>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</si>
  <si>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</si>
  <si>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</si>
  <si>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</si>
  <si>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</si>
  <si>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</si>
  <si>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</si>
  <si>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</si>
  <si>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</si>
  <si>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</si>
  <si>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</si>
  <si>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</si>
  <si>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</si>
  <si>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</si>
  <si>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</si>
  <si>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</si>
  <si>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</si>
  <si>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</si>
  <si>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</si>
  <si>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</si>
  <si>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</si>
  <si>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</si>
  <si>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</si>
  <si>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</si>
  <si>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</si>
  <si>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</si>
  <si>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</si>
  <si>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</si>
  <si>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</si>
  <si>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</si>
  <si>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</si>
  <si>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</si>
  <si>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</si>
  <si>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</si>
  <si>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</si>
  <si>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</si>
  <si>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</si>
  <si>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</si>
  <si>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</si>
  <si>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</si>
  <si>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</si>
  <si>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</si>
  <si>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</si>
  <si>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</si>
  <si>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</si>
  <si>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</si>
  <si>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</si>
  <si>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</si>
  <si>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</si>
  <si>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</si>
  <si>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</si>
  <si>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</si>
  <si>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</si>
  <si>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</si>
  <si>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</si>
  <si>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</si>
  <si>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</si>
  <si>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</si>
  <si>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</si>
  <si>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</si>
  <si>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</si>
  <si>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</si>
  <si>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</si>
  <si>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</si>
  <si>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</si>
  <si>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</si>
  <si>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</si>
  <si>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</si>
  <si>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</si>
  <si>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</si>
  <si>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</si>
  <si>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</si>
  <si>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</si>
  <si>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</si>
  <si>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</si>
  <si>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</si>
  <si>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</si>
  <si>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</si>
  <si>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</si>
  <si>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</si>
  <si>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</si>
  <si>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</si>
  <si>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</si>
  <si>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</si>
  <si>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</si>
  <si>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</si>
  <si>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</si>
  <si>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</si>
  <si>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</si>
  <si>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</si>
  <si>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</si>
  <si>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</si>
  <si>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</si>
  <si>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</si>
  <si>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</si>
  <si>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</si>
  <si>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</si>
  <si>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</si>
  <si>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</si>
  <si>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</si>
  <si>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</si>
  <si>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</si>
  <si>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</si>
  <si>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</si>
  <si>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</si>
  <si>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</si>
  <si>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</si>
  <si>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</si>
  <si>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</si>
  <si>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</si>
  <si>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</si>
  <si>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</si>
  <si>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</si>
  <si>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</si>
  <si>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</si>
  <si>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</si>
  <si>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</si>
  <si>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</si>
  <si>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</si>
  <si>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</si>
  <si>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</si>
  <si>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</si>
  <si>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</si>
  <si>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</si>
  <si>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</si>
  <si>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</si>
  <si>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</si>
  <si>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</si>
  <si>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</si>
  <si>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</si>
  <si>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</si>
  <si>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</si>
  <si>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</si>
  <si>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</si>
  <si>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</si>
  <si>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</si>
  <si>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</si>
  <si>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</si>
  <si>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</si>
  <si>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</si>
  <si>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</si>
  <si>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</si>
  <si>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</si>
  <si>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</si>
  <si>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</si>
  <si>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</si>
  <si>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</si>
  <si>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</si>
  <si>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</si>
  <si>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</si>
  <si>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</si>
  <si>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</si>
  <si>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</si>
  <si>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</si>
  <si>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</si>
  <si>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</si>
  <si>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</si>
  <si>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</si>
  <si>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</si>
  <si>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</si>
  <si>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</si>
  <si>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</si>
  <si>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</si>
  <si>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</si>
  <si>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</si>
  <si>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</si>
  <si>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</si>
  <si>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</si>
  <si>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</si>
  <si>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</si>
  <si>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</si>
  <si>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</si>
  <si>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</si>
  <si>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</si>
  <si>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</si>
  <si>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</si>
  <si>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</si>
  <si>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</si>
  <si>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</si>
  <si>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</si>
  <si>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</si>
  <si>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</si>
  <si>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</si>
  <si>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</si>
  <si>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</si>
  <si>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</si>
  <si>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</si>
  <si>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</si>
  <si>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</si>
  <si>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</si>
  <si>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</si>
  <si>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</si>
  <si>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</si>
  <si>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</si>
  <si>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</si>
  <si>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</si>
  <si>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</si>
  <si>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</si>
  <si>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</si>
  <si>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</si>
  <si>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</si>
  <si>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</si>
  <si>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</si>
  <si>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</si>
  <si>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</si>
  <si>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</si>
  <si>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</si>
  <si>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</si>
  <si>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</si>
  <si>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</si>
  <si>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</si>
  <si>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</si>
  <si>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</si>
  <si>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</si>
  <si>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</si>
  <si>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</si>
  <si>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</si>
  <si>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</si>
  <si>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</si>
  <si>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</si>
  <si>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</si>
  <si>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</si>
  <si>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</si>
  <si>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</si>
  <si>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</si>
  <si>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</si>
  <si>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</si>
  <si>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</si>
  <si>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</si>
  <si>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</si>
  <si>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</si>
  <si>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</si>
  <si>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</si>
  <si>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</si>
  <si>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</si>
  <si>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</si>
  <si>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</si>
  <si>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</si>
  <si>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</si>
  <si>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</si>
  <si>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</si>
  <si>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</si>
  <si>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</si>
  <si>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</si>
  <si>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</si>
  <si>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</si>
  <si>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</si>
  <si>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</si>
  <si>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</si>
  <si>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</si>
  <si>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</si>
  <si>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</si>
  <si>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</si>
  <si>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</si>
  <si>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</si>
  <si>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</si>
  <si>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</si>
  <si>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</si>
  <si>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</si>
  <si>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</si>
  <si>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</si>
  <si>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</si>
  <si>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</si>
  <si>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</si>
  <si>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</si>
  <si>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</si>
  <si>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</si>
  <si>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</si>
  <si>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</si>
  <si>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</si>
  <si>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</si>
  <si>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</si>
  <si>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</si>
  <si>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</si>
  <si>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</si>
  <si>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</si>
  <si>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</si>
  <si>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</si>
  <si>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</si>
  <si>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</si>
  <si>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</si>
  <si>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</si>
  <si>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</si>
  <si>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</si>
  <si>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</si>
  <si>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</si>
  <si>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</si>
  <si>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</si>
  <si>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</si>
  <si>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</si>
  <si>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</si>
  <si>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</si>
  <si>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</si>
  <si>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</si>
  <si>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</si>
  <si>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</si>
  <si>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</si>
  <si>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</si>
  <si>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</si>
  <si>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</si>
  <si>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</si>
  <si>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</si>
  <si>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</si>
  <si>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</si>
  <si>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</si>
  <si>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</si>
  <si>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</si>
  <si>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</si>
  <si>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</si>
  <si>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</si>
  <si>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</si>
  <si>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</si>
  <si>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</si>
  <si>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</si>
  <si>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</si>
  <si>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</si>
  <si>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</si>
  <si>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</si>
  <si>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</si>
  <si>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</si>
  <si>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</si>
  <si>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</si>
  <si>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</si>
  <si>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</si>
  <si>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</si>
  <si>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</si>
  <si>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</si>
  <si>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</si>
  <si>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</si>
  <si>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</si>
  <si>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</si>
  <si>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</si>
  <si>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</si>
  <si>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</si>
  <si>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</si>
  <si>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</si>
  <si>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</si>
  <si>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</si>
  <si>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</si>
  <si>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</si>
  <si>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</si>
  <si>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</si>
  <si>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</si>
  <si>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</si>
  <si>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</si>
  <si>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</si>
  <si>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</si>
  <si>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</si>
  <si>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</si>
  <si>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</si>
  <si>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</si>
  <si>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</si>
  <si>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</si>
  <si>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</si>
  <si>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</si>
  <si>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</si>
  <si>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</si>
  <si>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</si>
  <si>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</si>
  <si>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</si>
  <si>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</si>
  <si>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</si>
  <si>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</si>
  <si>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</si>
  <si>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</si>
  <si>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</si>
  <si>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</si>
  <si>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</si>
  <si>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</si>
  <si>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</si>
  <si>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</si>
  <si>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</si>
  <si>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</si>
  <si>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</si>
  <si>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</si>
  <si>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</si>
  <si>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</si>
  <si>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</si>
  <si>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</si>
  <si>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</si>
  <si>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</si>
  <si>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</si>
  <si>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</si>
  <si>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</si>
  <si>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</si>
  <si>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</si>
  <si>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</si>
  <si>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</si>
  <si>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</si>
  <si>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</si>
  <si>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</si>
  <si>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</si>
  <si>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</si>
  <si>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</si>
  <si>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</si>
  <si>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</si>
  <si>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</si>
  <si>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</si>
  <si>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</si>
  <si>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</si>
  <si>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</si>
  <si>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</si>
  <si>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</si>
  <si>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</si>
  <si>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</si>
  <si>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</si>
  <si>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</si>
  <si>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</si>
  <si>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</si>
  <si>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</si>
  <si>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</si>
  <si>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</si>
  <si>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</si>
  <si>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</si>
  <si>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</si>
  <si>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</si>
  <si>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</si>
  <si>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</si>
  <si>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</si>
  <si>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</si>
  <si>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</si>
  <si>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</si>
  <si>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</si>
  <si>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</si>
  <si>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</si>
  <si>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</si>
  <si>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</si>
  <si>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</si>
  <si>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</si>
  <si>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</si>
  <si>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</si>
  <si>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</si>
  <si>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</si>
  <si>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</si>
  <si>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</si>
  <si>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</si>
  <si>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</si>
  <si>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</si>
  <si>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</si>
  <si>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</si>
  <si>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</si>
  <si>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</si>
  <si>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</si>
  <si>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</si>
  <si>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</si>
  <si>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</si>
  <si>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</si>
  <si>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</si>
  <si>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</si>
  <si>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</si>
  <si>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</si>
  <si>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</si>
  <si>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</si>
  <si>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</si>
  <si>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</si>
  <si>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</si>
  <si>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</si>
  <si>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</si>
  <si>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</si>
  <si>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</si>
  <si>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</si>
  <si>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</si>
  <si>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</si>
  <si>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</si>
  <si>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</si>
  <si>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</si>
  <si>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</si>
  <si>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</si>
  <si>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</si>
  <si>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</si>
  <si>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</si>
  <si>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</si>
  <si>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</si>
  <si>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</si>
  <si>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</si>
  <si>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</si>
  <si>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</si>
  <si>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</si>
  <si>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</si>
  <si>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</si>
  <si>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</si>
  <si>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</si>
  <si>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</si>
  <si>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</si>
  <si>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</si>
  <si>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</si>
  <si>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</si>
  <si>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</si>
  <si>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</si>
  <si>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</si>
  <si>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</si>
  <si>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</si>
  <si>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</si>
  <si>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</si>
  <si>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</si>
  <si>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</si>
  <si>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</si>
  <si>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</si>
  <si>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</si>
  <si>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</si>
  <si>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</si>
  <si>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</si>
  <si>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</si>
  <si>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</si>
  <si>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</si>
  <si>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</si>
  <si>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</si>
  <si>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</si>
  <si>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</si>
  <si>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</si>
  <si>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</si>
  <si>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</si>
  <si>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</si>
  <si>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</si>
  <si>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</si>
  <si>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</si>
  <si>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</si>
  <si>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</si>
  <si>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</si>
  <si>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</si>
  <si>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</si>
  <si>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</si>
  <si>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</si>
  <si>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</si>
  <si>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</si>
  <si>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</si>
  <si>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</si>
  <si>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</si>
  <si>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</si>
  <si>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</si>
  <si>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</si>
  <si>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</si>
  <si>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</si>
  <si>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</si>
  <si>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</si>
  <si>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</si>
  <si>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</si>
  <si>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</si>
  <si>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</si>
  <si>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</si>
  <si>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</si>
  <si>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</si>
  <si>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</si>
  <si>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</si>
  <si>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</si>
  <si>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</si>
  <si>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</si>
  <si>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</si>
  <si>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</si>
  <si>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</si>
  <si>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</si>
  <si>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</si>
  <si>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</si>
  <si>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</si>
  <si>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</si>
  <si>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</si>
  <si>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</si>
  <si>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</si>
  <si>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</si>
  <si>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</si>
  <si>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</si>
  <si>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</si>
  <si>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</si>
  <si>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</si>
  <si>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</si>
  <si>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</si>
  <si>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</si>
  <si>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</si>
  <si>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</si>
  <si>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</si>
  <si>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</si>
  <si>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</si>
  <si>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</si>
  <si>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</si>
  <si>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</si>
  <si>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</si>
  <si>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</si>
  <si>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</si>
  <si>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</si>
  <si>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</si>
  <si>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</si>
  <si>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</si>
  <si>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</si>
  <si>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</si>
  <si>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</si>
  <si>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</si>
  <si>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</si>
  <si>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</si>
  <si>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</si>
  <si>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</si>
  <si>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</si>
  <si>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</si>
  <si>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</si>
  <si>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</si>
  <si>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</si>
  <si>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</si>
  <si>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</si>
  <si>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</si>
  <si>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</si>
  <si>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</si>
  <si>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</si>
  <si>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</si>
  <si>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</si>
  <si>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</si>
  <si>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</si>
  <si>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</si>
  <si>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</si>
  <si>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</si>
  <si>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</si>
  <si>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</si>
  <si>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</si>
  <si>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</si>
  <si>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</si>
  <si>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</si>
  <si>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</si>
  <si>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</si>
  <si>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</si>
  <si>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</si>
  <si>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</si>
  <si>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</si>
  <si>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</si>
  <si>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</si>
  <si>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</si>
  <si>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</si>
  <si>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</si>
  <si>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</si>
  <si>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</si>
  <si>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</si>
  <si>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</si>
  <si>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</si>
  <si>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</si>
  <si>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</si>
  <si>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</si>
  <si>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</si>
  <si>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</si>
  <si>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</si>
  <si>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</si>
  <si>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</si>
  <si>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</si>
  <si>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</si>
  <si>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</si>
  <si>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</si>
  <si>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</si>
  <si>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</si>
  <si>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</si>
  <si>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</si>
  <si>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</si>
  <si>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</si>
  <si>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</si>
  <si>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</si>
  <si>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</si>
  <si>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</si>
  <si>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</si>
  <si>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</si>
  <si>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</si>
  <si>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</si>
  <si>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</si>
  <si>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</si>
  <si>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</si>
  <si>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</si>
  <si>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</si>
  <si>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</si>
  <si>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</si>
  <si>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</si>
  <si>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</si>
  <si>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</si>
  <si>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</si>
  <si>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</si>
  <si>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</si>
  <si>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</si>
  <si>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</si>
  <si>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</si>
  <si>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</si>
  <si>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</si>
  <si>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</si>
  <si>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</si>
  <si>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</si>
  <si>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</si>
  <si>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</si>
  <si>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</si>
  <si>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</si>
  <si>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</si>
  <si>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</si>
  <si>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</si>
  <si>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</si>
  <si>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</si>
  <si>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</si>
  <si>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</si>
  <si>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</si>
  <si>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</si>
  <si>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</si>
  <si>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</si>
  <si>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</si>
  <si>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</si>
  <si>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</si>
  <si>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</si>
  <si>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</si>
  <si>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</si>
  <si>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</si>
  <si>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</si>
  <si>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</si>
  <si>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</si>
  <si>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</si>
  <si>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</si>
  <si>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</si>
  <si>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</si>
  <si>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</si>
  <si>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</si>
  <si>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</si>
  <si>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</si>
  <si>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</si>
  <si>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</si>
  <si>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</si>
  <si>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</si>
  <si>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</si>
  <si>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</si>
  <si>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</si>
  <si>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</si>
  <si>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</si>
  <si>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</si>
  <si>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</si>
  <si>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</si>
  <si>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</si>
  <si>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</si>
  <si>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</si>
  <si>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</si>
  <si>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</si>
  <si>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</si>
  <si>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</si>
  <si>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</si>
  <si>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</si>
  <si>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</si>
  <si>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</si>
  <si>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</si>
  <si>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</si>
  <si>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</si>
  <si>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</si>
  <si>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</si>
  <si>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</si>
  <si>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</si>
  <si>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</si>
  <si>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</si>
  <si>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</si>
  <si>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</si>
  <si>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</si>
  <si>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</si>
  <si>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</si>
  <si>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</si>
  <si>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</si>
  <si>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</si>
  <si>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</si>
  <si>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</si>
  <si>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</si>
  <si>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</si>
  <si>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</si>
  <si>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</si>
  <si>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</si>
  <si>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</si>
  <si>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</si>
  <si>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</si>
  <si>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</si>
  <si>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</si>
  <si>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</si>
  <si>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</si>
  <si>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</si>
  <si>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</si>
  <si>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</si>
  <si>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</si>
  <si>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</si>
  <si>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</si>
  <si>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</si>
  <si>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</si>
  <si>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</si>
  <si>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</si>
  <si>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</si>
  <si>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</si>
  <si>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</si>
  <si>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</si>
  <si>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</si>
  <si>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</si>
  <si>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</si>
  <si>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</si>
  <si>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</si>
  <si>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</si>
  <si>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</si>
  <si>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</si>
  <si>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</si>
  <si>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</si>
  <si>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</si>
  <si>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</si>
  <si>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</si>
  <si>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</si>
  <si>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</si>
  <si>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</si>
  <si>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</si>
  <si>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</si>
  <si>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</si>
  <si>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</si>
  <si>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</si>
  <si>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</si>
  <si>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</si>
  <si>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</si>
  <si>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</si>
  <si>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</si>
  <si>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</si>
  <si>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</si>
  <si>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</si>
  <si>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</si>
  <si>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</si>
  <si>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</si>
  <si>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</si>
  <si>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</si>
  <si>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</si>
  <si>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</si>
  <si>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</si>
  <si>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</si>
  <si>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</si>
  <si>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</si>
  <si>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</si>
  <si>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</si>
  <si>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</si>
  <si>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</si>
  <si>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</si>
  <si>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</si>
  <si>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</si>
  <si>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</si>
  <si>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</si>
  <si>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</si>
  <si>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</si>
  <si>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</si>
  <si>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</si>
  <si>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</si>
  <si>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</si>
  <si>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</si>
  <si>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</si>
  <si>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</si>
  <si>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</si>
  <si>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</si>
  <si>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</si>
  <si>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</si>
  <si>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</si>
  <si>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</si>
  <si>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</si>
  <si>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</si>
  <si>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</si>
  <si>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</si>
  <si>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</si>
  <si>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</si>
  <si>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</si>
  <si>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</si>
  <si>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</si>
  <si>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</si>
  <si>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</si>
  <si>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</si>
  <si>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</si>
  <si>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</si>
  <si>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</si>
  <si>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</si>
  <si>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</si>
  <si>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</si>
  <si>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</si>
  <si>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</si>
  <si>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</si>
  <si>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</si>
  <si>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</si>
  <si>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</si>
  <si>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</si>
  <si>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</si>
  <si>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</si>
  <si>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</si>
  <si>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</si>
  <si>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</si>
  <si>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</si>
  <si>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</si>
  <si>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</si>
  <si>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</si>
  <si>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</si>
  <si>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</si>
  <si>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</si>
  <si>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</si>
  <si>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</si>
  <si>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</si>
  <si>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</si>
  <si>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</si>
  <si>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</si>
  <si>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</si>
  <si>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</si>
  <si>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</si>
  <si>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</si>
  <si>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</si>
  <si>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</si>
  <si>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</si>
  <si>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</si>
  <si>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</si>
  <si>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</si>
  <si>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</si>
  <si>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</si>
  <si>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</si>
  <si>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</si>
  <si>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</si>
  <si>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</si>
  <si>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</si>
  <si>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</si>
  <si>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</si>
  <si>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</si>
  <si>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</si>
  <si>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</si>
  <si>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</si>
  <si>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</si>
  <si>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</si>
  <si>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</si>
  <si>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</si>
  <si>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</si>
  <si>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</si>
  <si>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</si>
  <si>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</si>
  <si>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</si>
  <si>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</si>
  <si>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</si>
  <si>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</si>
  <si>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</si>
  <si>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</si>
  <si>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</si>
  <si>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</si>
  <si>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</si>
  <si>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</si>
  <si>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</si>
  <si>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</si>
  <si>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</si>
  <si>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</si>
  <si>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</si>
  <si>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</si>
  <si>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</si>
  <si>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</si>
  <si>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</si>
  <si>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</si>
  <si>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</si>
  <si>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</si>
  <si>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</si>
  <si>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</si>
  <si>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</si>
  <si>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</si>
  <si>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</si>
  <si>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</si>
  <si>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</si>
  <si>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</si>
  <si>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</si>
  <si>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</si>
  <si>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</si>
  <si>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</si>
  <si>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</si>
  <si>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</si>
  <si>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</si>
  <si>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</si>
  <si>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</si>
  <si>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</si>
  <si>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</si>
  <si>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</si>
  <si>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</si>
  <si>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</si>
  <si>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</si>
  <si>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</si>
  <si>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</si>
  <si>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</si>
  <si>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</si>
  <si>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</si>
  <si>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</si>
  <si>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</si>
  <si>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</si>
  <si>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</si>
  <si>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</si>
  <si>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</si>
  <si>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</si>
  <si>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</si>
  <si>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</si>
  <si>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</si>
  <si>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</si>
  <si>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</si>
  <si>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</si>
  <si>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</si>
  <si>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</si>
  <si>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</si>
  <si>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</si>
  <si>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</si>
  <si>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</si>
  <si>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</si>
  <si>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</si>
  <si>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</si>
  <si>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</si>
  <si>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</si>
  <si>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</si>
  <si>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</si>
  <si>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</si>
  <si>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</si>
  <si>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</si>
  <si>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</si>
  <si>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</si>
  <si>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</si>
  <si>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</si>
  <si>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</si>
  <si>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</si>
  <si>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</si>
  <si>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</si>
  <si>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</si>
  <si>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</si>
  <si>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</si>
  <si>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</si>
  <si>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</si>
  <si>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</si>
  <si>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</si>
  <si>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</si>
  <si>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</si>
  <si>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</si>
  <si>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</si>
  <si>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</si>
  <si>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</si>
  <si>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</si>
  <si>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</si>
  <si>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</si>
  <si>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</si>
  <si>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</si>
  <si>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</si>
  <si>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</si>
  <si>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</si>
  <si>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</si>
  <si>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</si>
  <si>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</si>
  <si>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</si>
  <si>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</si>
  <si>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</si>
  <si>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</si>
  <si>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</si>
  <si>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</si>
  <si>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</si>
  <si>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</si>
  <si>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</si>
  <si>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</si>
  <si>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</si>
  <si>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</si>
  <si>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</si>
  <si>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</si>
  <si>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</si>
  <si>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</si>
  <si>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</si>
  <si>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</si>
  <si>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</si>
  <si>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</si>
  <si>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</si>
  <si>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</si>
  <si>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</si>
  <si>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</si>
  <si>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</si>
  <si>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</si>
  <si>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</si>
  <si>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</si>
  <si>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</si>
  <si>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</si>
  <si>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</si>
  <si>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</si>
  <si>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</si>
  <si>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</si>
  <si>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</si>
  <si>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</si>
  <si>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</si>
  <si>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</si>
  <si>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</si>
  <si>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</si>
  <si>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</si>
  <si>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</si>
  <si>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</si>
  <si>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</si>
  <si>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</si>
  <si>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</si>
  <si>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</si>
  <si>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</si>
  <si>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</si>
  <si>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</si>
  <si>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</si>
  <si>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</si>
  <si>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</si>
  <si>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</si>
  <si>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</si>
  <si>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</si>
  <si>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</si>
  <si>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</si>
  <si>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</si>
  <si>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</si>
  <si>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</si>
  <si>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</si>
  <si>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</si>
  <si>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</si>
  <si>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</si>
  <si>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</si>
  <si>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</si>
  <si>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</si>
  <si>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</si>
  <si>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</si>
  <si>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</si>
  <si>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</si>
  <si>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</si>
  <si>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</si>
  <si>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</si>
  <si>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</si>
  <si>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</si>
  <si>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</si>
  <si>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</si>
  <si>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</si>
  <si>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</si>
  <si>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</si>
  <si>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</si>
  <si>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</si>
  <si>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</si>
  <si>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</si>
  <si>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</si>
  <si>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</si>
  <si>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</si>
  <si>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</si>
  <si>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</si>
  <si>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</si>
  <si>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</si>
  <si>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</si>
  <si>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</si>
  <si>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</si>
  <si>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</si>
  <si>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</si>
  <si>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</si>
  <si>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</si>
  <si>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</si>
  <si>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</si>
  <si>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</si>
  <si>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</si>
  <si>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</si>
  <si>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</si>
  <si>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</si>
  <si>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</si>
  <si>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</si>
  <si>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</si>
  <si>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</si>
  <si>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</si>
  <si>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</si>
  <si>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</si>
  <si>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</si>
  <si>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</si>
  <si>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</si>
  <si>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</si>
  <si>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</si>
  <si>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</si>
  <si>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</si>
  <si>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</si>
  <si>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</si>
  <si>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</si>
  <si>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</si>
  <si>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</si>
  <si>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</si>
  <si>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</si>
  <si>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</si>
  <si>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</si>
  <si>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</si>
  <si>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</si>
  <si>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</si>
  <si>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</si>
  <si>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</si>
  <si>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</si>
  <si>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</si>
  <si>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</si>
  <si>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</si>
  <si>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</si>
  <si>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</si>
  <si>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</si>
  <si>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</si>
  <si>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</si>
  <si>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</si>
  <si>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</si>
  <si>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</si>
  <si>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</si>
  <si>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</si>
  <si>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</si>
  <si>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</si>
  <si>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</si>
  <si>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</si>
  <si>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</si>
  <si>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</si>
  <si>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</si>
  <si>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</si>
  <si>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</si>
  <si>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</si>
  <si>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</si>
  <si>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</si>
  <si>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</si>
  <si>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</si>
  <si>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</si>
  <si>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</si>
  <si>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</si>
  <si>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</si>
  <si>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</si>
  <si>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</si>
  <si>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</si>
  <si>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</si>
  <si>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</si>
  <si>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</si>
  <si>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</si>
  <si>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</si>
  <si>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</si>
  <si>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</si>
  <si>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</si>
  <si>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</si>
  <si>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</si>
  <si>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</si>
  <si>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</si>
  <si>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</si>
  <si>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</si>
  <si>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</si>
  <si>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</si>
  <si>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</si>
  <si>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</si>
  <si>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</si>
  <si>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</si>
  <si>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</si>
  <si>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</si>
  <si>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</si>
  <si>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</si>
  <si>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</si>
  <si>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</si>
  <si>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</si>
  <si>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</si>
  <si>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</si>
  <si>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</si>
  <si>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</si>
  <si>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</si>
  <si>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</si>
  <si>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</si>
  <si>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</si>
  <si>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</si>
  <si>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</si>
  <si>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</si>
  <si>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</si>
  <si>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</si>
  <si>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</si>
  <si>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</si>
  <si>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</si>
  <si>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</si>
  <si>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</si>
  <si>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</si>
  <si>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</si>
  <si>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</si>
  <si>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</si>
  <si>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</si>
  <si>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</si>
  <si>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</si>
  <si>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</si>
  <si>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</si>
  <si>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</si>
  <si>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</si>
  <si>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</si>
  <si>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</si>
  <si>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</si>
  <si>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</si>
  <si>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</si>
  <si>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</si>
  <si>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</si>
  <si>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</si>
  <si>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</si>
  <si>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</si>
  <si>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</si>
  <si>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</si>
  <si>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</si>
  <si>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</si>
  <si>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</si>
  <si>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</si>
  <si>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</si>
  <si>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</si>
  <si>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</si>
  <si>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</si>
  <si>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</si>
  <si>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</si>
  <si>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</si>
  <si>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</si>
  <si>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</si>
  <si>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</si>
  <si>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</si>
  <si>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</si>
  <si>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</si>
  <si>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</si>
  <si>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</si>
  <si>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</si>
  <si>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</si>
  <si>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</si>
  <si>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</si>
  <si>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</si>
  <si>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</si>
  <si>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</si>
  <si>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</si>
  <si>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</si>
  <si>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</si>
  <si>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</si>
  <si>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</si>
  <si>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</si>
  <si>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</si>
  <si>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</si>
  <si>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</si>
  <si>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</si>
  <si>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</si>
  <si>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</si>
  <si>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</si>
  <si>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</si>
  <si>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</si>
  <si>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</si>
  <si>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</si>
  <si>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</si>
  <si>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</si>
  <si>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</si>
  <si>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</si>
  <si>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</si>
  <si>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</si>
  <si>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</si>
  <si>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</si>
  <si>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</si>
  <si>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</si>
  <si>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</si>
  <si>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</si>
  <si>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</si>
  <si>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</si>
  <si>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</si>
  <si>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</si>
  <si>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</si>
  <si>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</si>
  <si>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</si>
  <si>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</si>
  <si>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</si>
  <si>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</si>
  <si>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</si>
  <si>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</si>
  <si>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</si>
  <si>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</si>
  <si>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</si>
  <si>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</si>
  <si>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</si>
  <si>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</si>
  <si>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</si>
  <si>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</si>
  <si>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</si>
  <si>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</si>
  <si>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</si>
  <si>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</si>
  <si>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</si>
  <si>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</si>
  <si>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</si>
  <si>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</si>
  <si>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</si>
  <si>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</si>
  <si>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</si>
  <si>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</si>
  <si>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</si>
  <si>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</si>
  <si>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</si>
  <si>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</si>
  <si>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</si>
  <si>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</si>
  <si>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</si>
  <si>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</si>
  <si>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</si>
  <si>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</si>
  <si>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</si>
  <si>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</si>
  <si>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</si>
  <si>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</si>
  <si>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</si>
  <si>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</si>
  <si>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</si>
  <si>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</si>
  <si>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</si>
  <si>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</si>
  <si>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</si>
  <si>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</si>
  <si>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</si>
  <si>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</si>
  <si>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</si>
  <si>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</si>
  <si>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</si>
  <si>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</si>
  <si>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</si>
  <si>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</si>
  <si>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</si>
  <si>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</si>
  <si>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</si>
  <si>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</si>
  <si>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</si>
  <si>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</si>
  <si>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</si>
  <si>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</si>
  <si>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</si>
  <si>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</si>
  <si>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</si>
  <si>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</si>
  <si>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</si>
  <si>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</si>
  <si>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</si>
  <si>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</si>
  <si>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</si>
  <si>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</si>
  <si>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</si>
  <si>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</si>
  <si>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</si>
  <si>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</si>
  <si>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</si>
  <si>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</si>
  <si>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</si>
  <si>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</si>
  <si>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</si>
  <si>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</si>
  <si>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</si>
  <si>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</si>
  <si>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</si>
  <si>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</si>
  <si>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</si>
  <si>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</si>
  <si>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</si>
  <si>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</si>
  <si>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</si>
  <si>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</si>
  <si>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</si>
  <si>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</si>
  <si>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</si>
  <si>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</si>
  <si>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</si>
  <si>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</si>
  <si>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</si>
  <si>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</si>
  <si>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</si>
  <si>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</si>
  <si>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</si>
  <si>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</si>
  <si>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</si>
  <si>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</si>
  <si>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</si>
  <si>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</si>
  <si>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</si>
  <si>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</si>
  <si>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</si>
  <si>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</si>
  <si>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</si>
  <si>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</si>
  <si>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</si>
  <si>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</si>
  <si>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</si>
  <si>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</si>
  <si>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</si>
  <si>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</si>
  <si>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</si>
  <si>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</si>
  <si>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</si>
  <si>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</si>
  <si>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</si>
  <si>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</si>
  <si>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</si>
  <si>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</si>
  <si>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</si>
  <si>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</si>
  <si>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</si>
  <si>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</si>
  <si>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</si>
  <si>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</si>
  <si>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</si>
  <si>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</si>
  <si>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</si>
  <si>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</si>
  <si>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</si>
  <si>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</si>
  <si>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</si>
  <si>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</si>
  <si>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</si>
  <si>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</si>
  <si>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</si>
  <si>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</si>
  <si>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</si>
  <si>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</si>
  <si>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</si>
  <si>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</si>
  <si>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</si>
  <si>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</si>
  <si>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</si>
  <si>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</si>
  <si>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</si>
  <si>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</si>
  <si>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</si>
  <si>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</si>
  <si>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</si>
  <si>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</si>
  <si>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</si>
  <si>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</si>
  <si>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</si>
  <si>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</si>
  <si>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</si>
  <si>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</si>
  <si>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</si>
  <si>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</si>
  <si>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</si>
  <si>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</si>
  <si>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</si>
  <si>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</si>
  <si>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</si>
  <si>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</si>
  <si>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</si>
  <si>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</si>
  <si>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</si>
  <si>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</si>
  <si>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</si>
  <si>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</si>
  <si>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</si>
  <si>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</si>
  <si>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</si>
  <si>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</si>
  <si>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</si>
  <si>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</si>
  <si>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</si>
  <si>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</si>
  <si>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</si>
  <si>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</si>
  <si>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</si>
  <si>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</si>
  <si>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</si>
  <si>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</si>
  <si>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</si>
  <si>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</si>
  <si>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</si>
  <si>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</si>
  <si>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</si>
  <si>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</si>
  <si>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</si>
  <si>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</si>
  <si>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</si>
  <si>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</si>
  <si>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</si>
  <si>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</si>
  <si>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</si>
  <si>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</si>
  <si>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</si>
  <si>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</si>
  <si>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</si>
  <si>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</si>
  <si>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</si>
  <si>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</si>
  <si>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</si>
  <si>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</si>
  <si>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</si>
  <si>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</si>
  <si>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</si>
  <si>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</si>
  <si>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</si>
  <si>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</si>
  <si>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</si>
  <si>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</si>
  <si>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</si>
  <si>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</si>
  <si>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</si>
  <si>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</si>
  <si>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</si>
  <si>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</si>
  <si>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</si>
  <si>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</si>
  <si>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</si>
  <si>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</si>
  <si>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</si>
  <si>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</si>
  <si>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</si>
  <si>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</si>
  <si>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</si>
  <si>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</si>
  <si>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</si>
  <si>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</si>
  <si>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</si>
  <si>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</si>
  <si>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</si>
  <si>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</si>
  <si>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</si>
  <si>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</si>
  <si>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</si>
  <si>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</si>
  <si>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</si>
  <si>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</si>
  <si>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</si>
  <si>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</si>
  <si>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</si>
  <si>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</si>
  <si>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</si>
  <si>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</si>
  <si>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</si>
  <si>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</si>
  <si>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</si>
  <si>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</si>
  <si>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</si>
  <si>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</si>
  <si>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</si>
  <si>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</si>
  <si>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</si>
  <si>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</si>
  <si>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</si>
  <si>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</si>
  <si>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</si>
  <si>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</si>
  <si>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</si>
  <si>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</si>
  <si>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</si>
  <si>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</si>
  <si>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</si>
  <si>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</si>
  <si>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</si>
  <si>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</si>
  <si>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</si>
  <si>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</si>
  <si>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</si>
  <si>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</si>
  <si>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</si>
  <si>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</si>
  <si>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</si>
  <si>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</si>
  <si>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</si>
  <si>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</si>
  <si>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</si>
  <si>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</si>
  <si>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</si>
  <si>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</si>
  <si>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</si>
  <si>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</si>
  <si>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</si>
  <si>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</si>
  <si>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</si>
  <si>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</si>
  <si>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</si>
  <si>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</si>
  <si>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</si>
  <si>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</si>
  <si>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</si>
  <si>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</si>
  <si>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</si>
  <si>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</si>
  <si>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</si>
  <si>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</si>
  <si>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</si>
  <si>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</si>
  <si>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</si>
  <si>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</si>
  <si>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</si>
  <si>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</si>
  <si>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</si>
  <si>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</si>
  <si>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</si>
  <si>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</si>
  <si>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</si>
  <si>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</si>
  <si>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</si>
  <si>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</si>
  <si>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</si>
  <si>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</si>
  <si>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</si>
  <si>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</si>
  <si>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</si>
  <si>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</si>
  <si>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</si>
  <si>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</si>
  <si>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</si>
  <si>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</si>
  <si>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</si>
  <si>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</si>
  <si>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</si>
  <si>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</si>
  <si>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</si>
  <si>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</si>
  <si>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</si>
  <si>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</si>
  <si>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</si>
  <si>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</si>
  <si>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</si>
  <si>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</si>
  <si>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</si>
  <si>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</si>
  <si>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</si>
  <si>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</si>
  <si>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</si>
  <si>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</si>
  <si>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</si>
  <si>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</si>
  <si>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</si>
  <si>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</si>
  <si>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</si>
  <si>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</si>
  <si>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</si>
  <si>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</si>
  <si>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</si>
  <si>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</si>
  <si>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</si>
  <si>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</si>
  <si>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</si>
  <si>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</si>
  <si>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</si>
  <si>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</si>
  <si>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</si>
  <si>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</si>
  <si>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</si>
  <si>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</si>
  <si>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</si>
  <si>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</si>
  <si>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</si>
  <si>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</si>
  <si>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</si>
  <si>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</si>
  <si>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</si>
  <si>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</si>
  <si>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</si>
  <si>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</si>
  <si>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</si>
  <si>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</si>
  <si>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</si>
  <si>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</si>
  <si>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</si>
  <si>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</si>
  <si>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</si>
  <si>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</si>
  <si>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</si>
  <si>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</si>
  <si>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</si>
  <si>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</si>
  <si>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</si>
  <si>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</si>
  <si>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</si>
  <si>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</si>
  <si>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</si>
  <si>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</si>
  <si>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</si>
  <si>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</si>
  <si>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</si>
  <si>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</si>
  <si>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</si>
  <si>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</si>
  <si>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</si>
  <si>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</si>
  <si>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</si>
  <si>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</si>
  <si>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</si>
  <si>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</si>
  <si>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</si>
  <si>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</si>
  <si>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</si>
  <si>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</si>
  <si>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</si>
  <si>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</si>
  <si>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</si>
  <si>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</si>
  <si>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</si>
  <si>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</si>
  <si>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</si>
  <si>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</si>
  <si>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</si>
  <si>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</si>
  <si>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</si>
  <si>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</si>
  <si>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</si>
  <si>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</si>
  <si>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</si>
  <si>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</si>
  <si>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</si>
  <si>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</si>
  <si>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</si>
  <si>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</si>
  <si>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</si>
  <si>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</si>
  <si>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</si>
  <si>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</si>
  <si>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</si>
  <si>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</si>
  <si>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</si>
  <si>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</si>
  <si>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</si>
  <si>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</si>
  <si>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</si>
  <si>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</si>
  <si>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</si>
  <si>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</si>
  <si>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</si>
  <si>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</si>
  <si>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</si>
  <si>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</si>
  <si>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</si>
  <si>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</si>
  <si>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</si>
  <si>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</si>
  <si>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</si>
  <si>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</si>
  <si>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</si>
  <si>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</si>
  <si>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</si>
  <si>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</si>
  <si>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</si>
  <si>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</si>
  <si>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</si>
  <si>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</si>
  <si>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</si>
  <si>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</si>
  <si>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</si>
  <si>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</si>
  <si>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</si>
  <si>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</si>
  <si>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</si>
  <si>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</si>
  <si>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</si>
  <si>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</si>
  <si>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</si>
  <si>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</si>
  <si>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</si>
  <si>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</si>
  <si>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</si>
  <si>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</si>
  <si>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</si>
  <si>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</si>
  <si>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</si>
  <si>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</si>
  <si>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</si>
  <si>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</si>
  <si>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</si>
  <si>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</si>
  <si>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</si>
  <si>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</si>
  <si>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</si>
  <si>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</si>
  <si>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</si>
  <si>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</si>
  <si>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</si>
  <si>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</si>
  <si>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</si>
  <si>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</si>
  <si>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</si>
  <si>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</si>
  <si>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</si>
  <si>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</si>
  <si>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</si>
  <si>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</si>
  <si>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</si>
  <si>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</si>
  <si>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</si>
  <si>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</si>
  <si>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</si>
  <si>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</si>
  <si>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</si>
  <si>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</si>
  <si>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</si>
  <si>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</si>
  <si>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</si>
  <si>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</si>
  <si>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</si>
  <si>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</si>
  <si>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</si>
  <si>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</si>
  <si>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</si>
  <si>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</si>
  <si>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</si>
  <si>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</si>
  <si>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</si>
  <si>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</si>
  <si>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</si>
  <si>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</si>
  <si>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</si>
  <si>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</si>
  <si>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</si>
  <si>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</si>
  <si>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</si>
  <si>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</si>
  <si>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</si>
  <si>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</si>
  <si>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</si>
  <si>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</si>
  <si>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</si>
  <si>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</si>
  <si>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</si>
  <si>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</si>
  <si>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</si>
  <si>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</si>
  <si>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</si>
  <si>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</si>
  <si>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</si>
  <si>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</si>
  <si>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</si>
  <si>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</si>
  <si>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</si>
  <si>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</si>
  <si>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</si>
  <si>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</si>
  <si>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</si>
  <si>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</si>
  <si>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</si>
  <si>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</si>
  <si>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</si>
  <si>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</si>
  <si>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</si>
  <si>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</si>
  <si>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</si>
  <si>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</si>
  <si>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</si>
  <si>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</si>
  <si>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</si>
  <si>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</si>
  <si>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</si>
  <si>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</si>
  <si>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</si>
  <si>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</si>
  <si>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</si>
  <si>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</si>
  <si>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</si>
  <si>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</si>
  <si>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</si>
  <si>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</si>
  <si>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</si>
  <si>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</si>
  <si>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</si>
  <si>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</si>
  <si>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</si>
  <si>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</si>
  <si>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</si>
  <si>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</si>
  <si>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</si>
  <si>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</si>
  <si>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</si>
  <si>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</si>
  <si>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</si>
  <si>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</si>
  <si>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</si>
  <si>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</si>
  <si>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</si>
  <si>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</si>
  <si>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</si>
  <si>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</si>
  <si>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</si>
  <si>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</si>
  <si>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</si>
  <si>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</si>
  <si>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</si>
  <si>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</si>
  <si>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</si>
  <si>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</si>
  <si>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</si>
  <si>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</si>
  <si>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</si>
  <si>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</si>
  <si>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</si>
  <si>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</si>
  <si>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</si>
  <si>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</si>
  <si>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</si>
  <si>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</si>
  <si>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</si>
  <si>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</si>
  <si>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</si>
  <si>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</si>
  <si>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</si>
  <si>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</si>
  <si>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</si>
  <si>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</si>
  <si>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</si>
  <si>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</si>
  <si>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</si>
  <si>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</si>
  <si>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</si>
  <si>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</si>
  <si>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</si>
  <si>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</si>
  <si>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</si>
  <si>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</si>
  <si>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</si>
  <si>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</si>
  <si>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</si>
  <si>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</si>
  <si>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</si>
  <si>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</si>
  <si>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</si>
  <si>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</si>
  <si>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</si>
  <si>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</si>
  <si>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</si>
  <si>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</si>
  <si>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</si>
  <si>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</si>
  <si>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</si>
  <si>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</si>
  <si>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</si>
  <si>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</si>
  <si>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</si>
  <si>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</si>
  <si>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</si>
  <si>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</si>
  <si>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</si>
  <si>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</si>
  <si>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</si>
  <si>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</si>
  <si>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</si>
  <si>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</si>
  <si>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</si>
  <si>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</si>
  <si>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</si>
  <si>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</si>
  <si>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</si>
  <si>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</si>
  <si>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</si>
  <si>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</si>
  <si>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</si>
  <si>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</si>
  <si>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</si>
  <si>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</si>
  <si>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</si>
  <si>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</si>
  <si>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</si>
  <si>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</si>
  <si>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</si>
  <si>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</si>
  <si>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</si>
  <si>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</si>
  <si>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</si>
  <si>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</si>
  <si>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</si>
  <si>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</si>
  <si>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</si>
  <si>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</si>
  <si>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</si>
  <si>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</si>
  <si>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</si>
  <si>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</si>
  <si>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</si>
  <si>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</si>
  <si>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</si>
  <si>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</si>
  <si>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</si>
  <si>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</si>
  <si>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</si>
  <si>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</si>
  <si>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</si>
  <si>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</si>
  <si>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</si>
  <si>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</si>
  <si>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</si>
  <si>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</si>
  <si>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</si>
  <si>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</si>
  <si>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</si>
  <si>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</si>
  <si>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</si>
  <si>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</si>
  <si>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</si>
  <si>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</si>
  <si>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</si>
  <si>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</si>
  <si>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</si>
  <si>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</si>
  <si>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</si>
  <si>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</si>
  <si>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</si>
  <si>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</si>
  <si>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</si>
  <si>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</si>
  <si>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</si>
  <si>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</si>
  <si>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</si>
  <si>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</si>
  <si>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</si>
  <si>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</si>
  <si>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</si>
  <si>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</si>
  <si>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</si>
  <si>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</si>
  <si>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</si>
  <si>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</si>
  <si>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</si>
  <si>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</si>
  <si>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</si>
  <si>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</si>
  <si>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</si>
  <si>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</si>
  <si>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</si>
  <si>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</si>
  <si>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</si>
  <si>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</si>
  <si>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</si>
  <si>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</si>
  <si>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</si>
  <si>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</si>
  <si>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</si>
  <si>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</si>
  <si>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</si>
  <si>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</si>
  <si>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</si>
  <si>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</si>
  <si>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</si>
  <si>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</si>
  <si>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</si>
  <si>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</si>
  <si>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</si>
  <si>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</si>
  <si>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</si>
  <si>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</si>
  <si>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</si>
  <si>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</si>
  <si>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</si>
  <si>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</si>
  <si>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</si>
  <si>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</si>
  <si>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</si>
  <si>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</si>
  <si>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</si>
  <si>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</si>
  <si>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</si>
  <si>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</si>
  <si>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</si>
  <si>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</si>
  <si>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</si>
  <si>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</si>
  <si>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</si>
  <si>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</si>
  <si>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</si>
  <si>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</si>
  <si>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</si>
  <si>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</si>
  <si>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</si>
  <si>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</si>
  <si>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</si>
  <si>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</si>
  <si>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</si>
  <si>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</si>
  <si>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</si>
  <si>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</si>
  <si>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</si>
  <si>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</si>
  <si>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</si>
  <si>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</si>
  <si>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</si>
  <si>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</si>
  <si>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</si>
  <si>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</si>
  <si>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</si>
  <si>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</si>
  <si>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</si>
  <si>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</si>
  <si>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</si>
  <si>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</si>
  <si>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</si>
  <si>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</si>
  <si>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</si>
  <si>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</si>
  <si>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</si>
  <si>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</si>
  <si>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</si>
  <si>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</si>
  <si>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</si>
  <si>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</si>
  <si>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</si>
  <si>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</si>
  <si>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</si>
  <si>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</si>
  <si>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</si>
  <si>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</si>
  <si>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</si>
  <si>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</si>
  <si>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</si>
  <si>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</si>
  <si>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</si>
  <si>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</si>
  <si>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</si>
  <si>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</si>
  <si>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</si>
  <si>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</si>
  <si>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</si>
  <si>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</si>
  <si>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</si>
  <si>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</si>
  <si>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</si>
  <si>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</si>
  <si>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</si>
  <si>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</si>
  <si>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</si>
  <si>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</si>
  <si>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</si>
  <si>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</si>
  <si>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</si>
  <si>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</si>
  <si>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</si>
  <si>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</si>
  <si>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</si>
  <si>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</si>
  <si>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</si>
  <si>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</si>
  <si>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</si>
  <si>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</si>
  <si>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</si>
  <si>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</si>
  <si>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</si>
  <si>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</si>
  <si>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</si>
  <si>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</si>
  <si>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</si>
  <si>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</si>
  <si>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</si>
  <si>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</si>
  <si>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</si>
  <si>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</si>
  <si>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</si>
  <si>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</si>
  <si>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</si>
  <si>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</si>
  <si>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</si>
  <si>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</si>
  <si>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</si>
  <si>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</si>
  <si>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</si>
  <si>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</si>
  <si>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</si>
  <si>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</si>
  <si>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</si>
  <si>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</si>
  <si>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</si>
  <si>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</si>
  <si>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</si>
  <si>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</si>
  <si>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</si>
  <si>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</si>
  <si>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</si>
  <si>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</si>
  <si>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</si>
  <si>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</si>
  <si>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</si>
  <si>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</si>
  <si>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</si>
  <si>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</si>
  <si>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</si>
  <si>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</si>
  <si>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</si>
  <si>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</si>
  <si>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</si>
  <si>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</si>
  <si>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</si>
  <si>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</si>
  <si>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</si>
  <si>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</si>
  <si>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</si>
  <si>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</si>
  <si>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</si>
  <si>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</si>
  <si>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</si>
  <si>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</si>
  <si>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</si>
  <si>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</si>
  <si>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</si>
  <si>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</si>
  <si>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</si>
  <si>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</si>
  <si>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</si>
  <si>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</si>
  <si>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</si>
  <si>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</si>
  <si>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</si>
  <si>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</si>
  <si>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</si>
  <si>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</si>
  <si>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</si>
  <si>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</si>
  <si>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</si>
  <si>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</si>
  <si>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</si>
  <si>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</si>
  <si>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</si>
  <si>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</si>
  <si>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</si>
  <si>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</si>
  <si>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</si>
  <si>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</si>
  <si>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</si>
  <si>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</si>
  <si>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</si>
  <si>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</si>
  <si>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</si>
  <si>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</si>
  <si>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</si>
  <si>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</si>
  <si>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</si>
  <si>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</si>
  <si>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</si>
  <si>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</si>
  <si>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</si>
  <si>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</si>
  <si>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</si>
  <si>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</si>
  <si>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</si>
  <si>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</si>
  <si>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</si>
  <si>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</si>
  <si>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</si>
  <si>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</si>
  <si>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</si>
  <si>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</si>
  <si>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</si>
  <si>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</si>
  <si>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</si>
  <si>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</si>
  <si>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</si>
  <si>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</si>
  <si>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</si>
  <si>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</si>
  <si>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</si>
  <si>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</si>
  <si>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</si>
  <si>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</si>
  <si>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</si>
  <si>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</si>
  <si>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</si>
  <si>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</si>
  <si>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</si>
  <si>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</si>
  <si>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</si>
  <si>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</si>
  <si>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</si>
  <si>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</si>
  <si>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</si>
  <si>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</si>
  <si>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</si>
  <si>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</si>
  <si>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</si>
  <si>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</si>
  <si>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</si>
  <si>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</si>
  <si>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</si>
  <si>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</si>
  <si>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</si>
  <si>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</si>
  <si>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</si>
  <si>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</si>
  <si>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</si>
  <si>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</si>
  <si>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</si>
  <si>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</si>
  <si>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</si>
  <si>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</si>
  <si>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</si>
  <si>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</si>
  <si>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</si>
  <si>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</si>
  <si>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</si>
  <si>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</si>
  <si>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</si>
  <si>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</si>
  <si>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</si>
  <si>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</si>
  <si>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</si>
  <si>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</si>
  <si>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</si>
  <si>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</si>
  <si>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</si>
  <si>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</si>
  <si>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</si>
  <si>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</si>
  <si>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</si>
  <si>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</si>
  <si>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</si>
  <si>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</si>
  <si>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</si>
  <si>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</si>
  <si>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</si>
  <si>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</si>
  <si>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</si>
  <si>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</si>
  <si>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</si>
  <si>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</si>
  <si>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</si>
  <si>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</si>
  <si>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</si>
  <si>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</si>
  <si>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</si>
  <si>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</si>
  <si>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</si>
  <si>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</si>
  <si>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</si>
  <si>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</si>
  <si>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</si>
  <si>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</si>
  <si>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</si>
  <si>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</si>
  <si>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</si>
  <si>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</si>
  <si>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</si>
  <si>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</si>
  <si>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</si>
  <si>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</si>
  <si>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</si>
  <si>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</si>
  <si>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</si>
  <si>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</si>
  <si>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</si>
  <si>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</si>
  <si>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</si>
  <si>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</si>
  <si>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</si>
  <si>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</si>
  <si>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</si>
  <si>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</si>
  <si>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</si>
  <si>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</si>
  <si>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</si>
  <si>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</si>
  <si>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</si>
  <si>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</si>
  <si>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</si>
  <si>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</si>
  <si>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</si>
  <si>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</si>
  <si>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</si>
  <si>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</si>
  <si>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</si>
  <si>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</si>
  <si>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</si>
  <si>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</si>
  <si>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</si>
  <si>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</si>
  <si>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</si>
  <si>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</si>
  <si>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</si>
  <si>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</si>
  <si>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</si>
  <si>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</si>
  <si>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</si>
  <si>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</si>
  <si>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</si>
  <si>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</si>
  <si>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</si>
  <si>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</si>
  <si>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</si>
  <si>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</si>
  <si>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</si>
  <si>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</si>
  <si>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</si>
  <si>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</si>
  <si>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</si>
  <si>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</si>
  <si>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</si>
  <si>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</si>
  <si>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</si>
  <si>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</si>
  <si>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</si>
  <si>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</si>
  <si>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</si>
  <si>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</si>
  <si>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</si>
  <si>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</si>
  <si>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</si>
  <si>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</si>
  <si>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</si>
  <si>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</si>
  <si>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</si>
  <si>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</si>
  <si>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</si>
  <si>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</si>
  <si>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</si>
  <si>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</si>
  <si>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</si>
  <si>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</si>
  <si>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</si>
  <si>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</si>
  <si>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</si>
  <si>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</si>
  <si>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</si>
  <si>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</si>
  <si>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</si>
  <si>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</si>
  <si>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</si>
  <si>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</si>
  <si>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</si>
  <si>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</si>
  <si>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</si>
  <si>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</si>
  <si>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</si>
  <si>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</si>
  <si>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</si>
  <si>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</si>
  <si>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</si>
  <si>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</si>
  <si>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</si>
  <si>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</si>
  <si>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</si>
  <si>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</si>
  <si>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</si>
  <si>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</si>
  <si>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</si>
  <si>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</si>
  <si>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</si>
  <si>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</si>
  <si>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</si>
  <si>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</si>
  <si>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</si>
  <si>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</si>
  <si>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</si>
  <si>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</si>
  <si>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</si>
  <si>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</si>
  <si>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</si>
  <si>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</si>
  <si>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</si>
  <si>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</si>
  <si>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</si>
  <si>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</si>
  <si>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</si>
  <si>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</si>
  <si>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</si>
  <si>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</si>
  <si>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</si>
  <si>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</si>
  <si>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</si>
  <si>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</si>
  <si>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</si>
  <si>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</si>
  <si>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</si>
  <si>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</si>
  <si>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</si>
  <si>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</si>
  <si>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</si>
  <si>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</si>
  <si>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</si>
  <si>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</si>
  <si>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</si>
  <si>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</si>
  <si>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</si>
  <si>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</si>
  <si>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</si>
  <si>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</si>
  <si>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</si>
  <si>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</si>
  <si>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</si>
  <si>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</si>
  <si>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</si>
  <si>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</si>
  <si>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</si>
  <si>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</si>
  <si>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</si>
  <si>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</si>
  <si>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</si>
  <si>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</si>
  <si>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</si>
  <si>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</si>
  <si>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</si>
  <si>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</si>
  <si>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</si>
  <si>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</si>
  <si>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</si>
  <si>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</si>
  <si>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</si>
  <si>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</si>
  <si>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</si>
  <si>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</si>
  <si>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</si>
  <si>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</si>
  <si>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</si>
  <si>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</si>
  <si>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</si>
  <si>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</si>
  <si>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</si>
  <si>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</si>
  <si>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</si>
  <si>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</si>
  <si>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</si>
  <si>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</si>
  <si>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</si>
  <si>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</si>
  <si>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</si>
  <si>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</si>
  <si>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</si>
  <si>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</si>
  <si>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</si>
  <si>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</si>
  <si>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</si>
  <si>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</si>
  <si>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</si>
  <si>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</si>
  <si>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</si>
  <si>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</si>
  <si>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</si>
  <si>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</si>
  <si>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</si>
  <si>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</si>
  <si>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</si>
  <si>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</si>
  <si>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</si>
  <si>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</si>
  <si>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</si>
  <si>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</si>
  <si>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</si>
  <si>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</si>
  <si>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</si>
  <si>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</si>
  <si>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</si>
  <si>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</si>
  <si>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</si>
  <si>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</si>
  <si>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</si>
  <si>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</si>
  <si>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</si>
  <si>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</si>
  <si>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</si>
  <si>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</si>
  <si>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</si>
  <si>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</si>
  <si>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</si>
  <si>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</si>
  <si>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</si>
  <si>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</si>
  <si>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</si>
  <si>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</si>
  <si>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</si>
  <si>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</si>
  <si>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</si>
  <si>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</si>
  <si>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</si>
  <si>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</si>
  <si>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</si>
  <si>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</si>
  <si>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</si>
  <si>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</si>
  <si>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</si>
  <si>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</si>
  <si>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</si>
  <si>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</si>
  <si>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</si>
  <si>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</si>
  <si>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</si>
  <si>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</si>
  <si>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</si>
  <si>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</si>
  <si>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</si>
  <si>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</si>
  <si>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</si>
  <si>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</si>
  <si>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</si>
  <si>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</si>
  <si>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</si>
  <si>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</si>
  <si>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</si>
  <si>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</si>
  <si>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</si>
  <si>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</si>
  <si>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</si>
  <si>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</si>
  <si>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</si>
  <si>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</si>
  <si>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</si>
  <si>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</si>
  <si>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</si>
  <si>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</si>
  <si>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</si>
  <si>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</si>
  <si>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</si>
  <si>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</si>
  <si>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</si>
  <si>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</si>
  <si>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</si>
  <si>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</si>
  <si>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</si>
  <si>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</si>
  <si>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</si>
  <si>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</si>
  <si>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</si>
  <si>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</si>
  <si>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</si>
  <si>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</si>
  <si>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</si>
  <si>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</si>
  <si>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</si>
  <si>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</si>
  <si>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</si>
  <si>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</si>
  <si>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</si>
  <si>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</si>
  <si>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</si>
  <si>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</si>
  <si>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</si>
  <si>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</si>
  <si>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</si>
  <si>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</si>
  <si>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</si>
  <si>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</si>
  <si>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</si>
  <si>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</si>
  <si>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</si>
  <si>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</si>
  <si>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</si>
  <si>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</si>
  <si>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</si>
  <si>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</si>
  <si>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</si>
  <si>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</si>
  <si>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</si>
  <si>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</si>
  <si>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</si>
  <si>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</si>
  <si>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</si>
  <si>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</si>
  <si>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</si>
  <si>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</si>
  <si>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</si>
  <si>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</si>
  <si>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</si>
  <si>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</si>
  <si>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</si>
  <si>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</si>
  <si>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</si>
  <si>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</si>
  <si>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</si>
  <si>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</si>
  <si>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</si>
  <si>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</si>
  <si>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</si>
  <si>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</si>
  <si>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</si>
  <si>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</si>
  <si>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</si>
  <si>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</si>
  <si>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</si>
  <si>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</si>
  <si>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</si>
  <si>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</si>
  <si>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</si>
  <si>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</si>
  <si>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</si>
  <si>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</si>
  <si>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</si>
  <si>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</si>
  <si>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</si>
  <si>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</si>
  <si>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</si>
  <si>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</si>
  <si>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</si>
  <si>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</si>
  <si>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</si>
  <si>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</si>
  <si>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</si>
  <si>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</si>
  <si>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</si>
  <si>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</si>
  <si>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</si>
  <si>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</si>
  <si>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</si>
  <si>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</si>
  <si>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</si>
  <si>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</si>
  <si>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</si>
  <si>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</si>
  <si>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</si>
  <si>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</si>
  <si>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</si>
  <si>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</si>
  <si>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</si>
  <si>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</si>
  <si>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</si>
  <si>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</si>
  <si>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</si>
  <si>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</si>
  <si>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</si>
  <si>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</si>
  <si>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</si>
  <si>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</si>
  <si>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</si>
  <si>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</si>
  <si>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</si>
  <si>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</si>
  <si>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</si>
  <si>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</si>
  <si>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</si>
  <si>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</si>
  <si>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</si>
  <si>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</si>
  <si>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</si>
  <si>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</si>
  <si>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</si>
  <si>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</si>
  <si>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</si>
  <si>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</si>
  <si>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</si>
  <si>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</si>
  <si>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</si>
  <si>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</si>
  <si>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</si>
  <si>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</si>
  <si>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</si>
  <si>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</si>
  <si>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</si>
  <si>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</si>
  <si>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</si>
  <si>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</si>
  <si>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</si>
  <si>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</si>
  <si>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</si>
  <si>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</si>
  <si>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</si>
  <si>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</si>
  <si>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</si>
  <si>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</si>
  <si>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</si>
  <si>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</si>
  <si>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</si>
  <si>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</si>
  <si>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</si>
  <si>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</si>
  <si>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</si>
  <si>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</si>
  <si>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</si>
  <si>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</si>
  <si>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</si>
  <si>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</si>
  <si>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</si>
  <si>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</si>
  <si>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</si>
  <si>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</si>
  <si>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</si>
  <si>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</si>
  <si>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</si>
  <si>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</si>
  <si>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</si>
  <si>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</si>
  <si>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</si>
  <si>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</si>
  <si>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</si>
  <si>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</si>
  <si>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</si>
  <si>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</si>
  <si>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</si>
  <si>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</si>
  <si>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</si>
  <si>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</si>
  <si>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</si>
  <si>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</si>
  <si>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</si>
  <si>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</si>
  <si>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</si>
  <si>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</si>
  <si>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</si>
  <si>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</si>
  <si>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</si>
  <si>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</si>
  <si>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</si>
  <si>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</si>
  <si>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</si>
  <si>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</si>
  <si>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</si>
  <si>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</si>
  <si>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</si>
  <si>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</si>
  <si>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</si>
  <si>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</si>
  <si>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</si>
  <si>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</si>
  <si>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</si>
  <si>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</si>
  <si>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</si>
  <si>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</si>
  <si>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</si>
  <si>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</si>
  <si>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</si>
  <si>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</si>
  <si>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</si>
  <si>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</si>
  <si>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</si>
  <si>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</si>
  <si>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</si>
  <si>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</si>
  <si>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</si>
  <si>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</si>
  <si>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</si>
  <si>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</si>
  <si>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</si>
  <si>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</si>
  <si>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</si>
  <si>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</si>
  <si>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</si>
  <si>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</si>
  <si>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</si>
  <si>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</si>
  <si>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</si>
  <si>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</si>
  <si>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</si>
  <si>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</si>
  <si>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</si>
  <si>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</si>
  <si>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</si>
  <si>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</si>
  <si>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</si>
  <si>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</si>
  <si>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</si>
  <si>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</si>
  <si>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</si>
  <si>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</si>
  <si>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</si>
  <si>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</si>
  <si>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</si>
  <si>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</si>
  <si>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</si>
  <si>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</si>
  <si>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</si>
  <si>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</si>
  <si>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</si>
  <si>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</si>
  <si>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</si>
  <si>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</si>
  <si>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</si>
  <si>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</si>
  <si>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</si>
  <si>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</si>
  <si>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</si>
  <si>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</si>
  <si>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</si>
  <si>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</si>
  <si>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</si>
  <si>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</si>
  <si>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</si>
  <si>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</si>
  <si>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</si>
  <si>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</si>
  <si>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</si>
  <si>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</si>
  <si>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</si>
  <si>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</si>
  <si>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</si>
  <si>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</si>
  <si>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</si>
  <si>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</si>
  <si>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</si>
  <si>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</si>
  <si>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</si>
  <si>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</si>
  <si>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</si>
  <si>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</si>
  <si>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</si>
  <si>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</si>
  <si>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</si>
  <si>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</si>
  <si>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</si>
  <si>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</si>
  <si>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</si>
  <si>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</si>
  <si>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</si>
  <si>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</si>
  <si>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</si>
  <si>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</si>
  <si>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</si>
  <si>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</si>
  <si>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</si>
  <si>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</si>
  <si>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</si>
  <si>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</si>
  <si>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</si>
  <si>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</si>
  <si>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</si>
  <si>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</si>
  <si>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</si>
  <si>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</si>
  <si>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</si>
  <si>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</si>
  <si>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</si>
  <si>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</si>
  <si>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</si>
  <si>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</si>
  <si>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</si>
  <si>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</si>
  <si>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</si>
  <si>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</si>
  <si>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</si>
  <si>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</si>
  <si>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</si>
  <si>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</si>
  <si>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</si>
  <si>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</si>
  <si>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</si>
  <si>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</si>
  <si>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</si>
  <si>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</si>
  <si>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</si>
  <si>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</si>
  <si>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</si>
  <si>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</si>
  <si>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</si>
  <si>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</si>
  <si>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</si>
  <si>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</si>
  <si>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</si>
  <si>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</si>
  <si>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</si>
  <si>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</si>
  <si>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</si>
  <si>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</si>
  <si>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</si>
  <si>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</si>
  <si>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</si>
  <si>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</si>
  <si>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</si>
  <si>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</si>
  <si>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</si>
  <si>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</si>
  <si>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</si>
  <si>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</si>
  <si>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</si>
  <si>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</si>
  <si>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</si>
  <si>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</si>
  <si>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</si>
  <si>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</si>
  <si>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</si>
  <si>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</si>
  <si>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</si>
  <si>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</si>
  <si>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</si>
  <si>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</si>
  <si>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</si>
  <si>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</si>
  <si>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</si>
  <si>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</si>
  <si>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</si>
  <si>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</si>
  <si>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</si>
  <si>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</si>
  <si>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</si>
  <si>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</si>
  <si>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</si>
  <si>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</si>
  <si>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</si>
  <si>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</si>
  <si>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</si>
  <si>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</si>
  <si>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</si>
  <si>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</si>
  <si>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</si>
  <si>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</si>
  <si>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</si>
  <si>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</si>
  <si>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</si>
  <si>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</si>
  <si>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</si>
  <si>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</si>
  <si>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</si>
  <si>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</si>
  <si>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</si>
  <si>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</si>
  <si>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</si>
  <si>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</si>
  <si>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</si>
  <si>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</si>
  <si>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</si>
  <si>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</si>
  <si>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</si>
  <si>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</si>
  <si>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</si>
  <si>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</si>
  <si>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</si>
  <si>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</si>
  <si>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</si>
  <si>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</si>
  <si>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</si>
  <si>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</si>
  <si>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</si>
  <si>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</si>
  <si>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</si>
  <si>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</si>
  <si>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</si>
  <si>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</si>
  <si>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</si>
  <si>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</si>
  <si>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</si>
  <si>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</si>
  <si>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</si>
  <si>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</si>
  <si>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</si>
  <si>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</si>
  <si>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</si>
  <si>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</si>
  <si>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</si>
  <si>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</si>
  <si>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</si>
  <si>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</si>
  <si>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</si>
  <si>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</si>
  <si>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</si>
  <si>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</si>
  <si>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</si>
  <si>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</si>
  <si>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</si>
  <si>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</si>
  <si>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</si>
  <si>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</si>
  <si>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</si>
  <si>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</si>
  <si>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</si>
  <si>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</si>
  <si>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</si>
  <si>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</si>
  <si>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</si>
  <si>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</si>
  <si>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</si>
  <si>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</si>
  <si>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</si>
  <si>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</si>
  <si>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</si>
  <si>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</si>
  <si>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</si>
  <si>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</si>
  <si>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</si>
  <si>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</si>
  <si>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</si>
  <si>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</si>
  <si>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</si>
  <si>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</si>
  <si>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</si>
  <si>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</si>
  <si>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</si>
  <si>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</si>
  <si>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</si>
  <si>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</si>
  <si>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</si>
  <si>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</si>
  <si>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</si>
  <si>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</si>
  <si>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</si>
  <si>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</si>
  <si>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</si>
  <si>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</si>
  <si>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</si>
  <si>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</si>
  <si>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</si>
  <si>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</si>
  <si>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</si>
  <si>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</si>
  <si>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</si>
  <si>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</si>
  <si>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</si>
  <si>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</si>
  <si>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</si>
  <si>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</si>
  <si>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</si>
  <si>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</si>
  <si>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</si>
  <si>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</si>
  <si>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</si>
  <si>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</si>
  <si>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</si>
  <si>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</si>
  <si>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</si>
  <si>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</si>
  <si>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</si>
  <si>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</si>
  <si>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</si>
  <si>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</si>
  <si>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</si>
  <si>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</si>
  <si>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</si>
  <si>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</si>
  <si>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</si>
  <si>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</si>
  <si>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</si>
  <si>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</si>
  <si>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</si>
  <si>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</si>
  <si>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</si>
  <si>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</si>
  <si>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</si>
  <si>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</si>
  <si>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</si>
  <si>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</si>
  <si>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</si>
  <si>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</si>
  <si>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</si>
  <si>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</si>
  <si>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</si>
  <si>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</si>
  <si>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</si>
  <si>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</si>
  <si>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</si>
  <si>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</si>
  <si>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</si>
  <si>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</si>
  <si>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</si>
  <si>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</si>
  <si>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</si>
  <si>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</si>
  <si>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</si>
  <si>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</si>
  <si>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</si>
  <si>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</si>
  <si>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</si>
  <si>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</si>
  <si>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</si>
  <si>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</si>
  <si>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</si>
  <si>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</si>
  <si>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</si>
  <si>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</si>
  <si>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</si>
  <si>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</si>
  <si>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</si>
  <si>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</si>
  <si>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</si>
  <si>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</si>
  <si>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</si>
  <si>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</si>
  <si>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</si>
  <si>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</si>
  <si>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</si>
  <si>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</si>
  <si>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</si>
  <si>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</si>
  <si>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</si>
  <si>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</si>
  <si>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</si>
  <si>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</si>
  <si>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</si>
  <si>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</si>
  <si>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</si>
  <si>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</si>
  <si>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</si>
  <si>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</si>
  <si>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</si>
  <si>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</si>
  <si>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</si>
  <si>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</si>
  <si>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</si>
  <si>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</si>
  <si>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</si>
  <si>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</si>
  <si>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</si>
  <si>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</si>
  <si>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</si>
  <si>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</si>
  <si>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</si>
  <si>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</si>
  <si>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</si>
  <si>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</si>
  <si>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</si>
  <si>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</si>
  <si>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</si>
  <si>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</si>
  <si>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</si>
  <si>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</si>
  <si>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</si>
  <si>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</si>
  <si>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</si>
  <si>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</si>
  <si>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</si>
  <si>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</si>
  <si>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</si>
  <si>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</si>
  <si>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</si>
  <si>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</si>
  <si>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</si>
  <si>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</si>
  <si>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</si>
  <si>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</si>
  <si>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</si>
  <si>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</si>
  <si>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</si>
  <si>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</si>
  <si>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</si>
  <si>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</si>
  <si>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</si>
  <si>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</si>
  <si>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</si>
  <si>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</si>
  <si>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</si>
  <si>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</si>
  <si>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</si>
  <si>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</si>
  <si>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</si>
  <si>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</si>
  <si>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</si>
  <si>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</si>
  <si>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</si>
  <si>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</si>
  <si>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</si>
  <si>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</si>
  <si>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</si>
  <si>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</si>
  <si>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</si>
  <si>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</si>
  <si>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</si>
  <si>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</si>
  <si>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</si>
  <si>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</si>
  <si>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</si>
  <si>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</si>
  <si>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</si>
  <si>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</si>
  <si>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</si>
  <si>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</si>
  <si>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</si>
  <si>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</si>
  <si>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</si>
  <si>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</si>
  <si>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</si>
  <si>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</si>
  <si>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</si>
  <si>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</si>
  <si>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</si>
  <si>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</si>
  <si>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</si>
  <si>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</si>
  <si>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</si>
  <si>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</si>
  <si>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</si>
  <si>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</si>
  <si>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</si>
  <si>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</si>
  <si>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</si>
  <si>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</si>
  <si>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</si>
  <si>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</si>
  <si>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</si>
  <si>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</si>
  <si>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</si>
  <si>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</si>
  <si>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</si>
  <si>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</si>
  <si>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</si>
  <si>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</si>
  <si>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</si>
  <si>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</si>
  <si>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</si>
  <si>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</si>
  <si>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</si>
  <si>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</si>
  <si>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</si>
  <si>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</si>
  <si>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</si>
  <si>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</si>
  <si>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</si>
  <si>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</si>
  <si>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</si>
  <si>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</si>
  <si>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</si>
  <si>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</si>
  <si>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</si>
  <si>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</si>
  <si>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</si>
  <si>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</si>
  <si>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</si>
  <si>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</si>
  <si>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</si>
  <si>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</si>
  <si>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</si>
  <si>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</si>
  <si>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</si>
  <si>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</si>
  <si>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</si>
  <si>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</si>
  <si>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</si>
  <si>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</si>
  <si>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</si>
  <si>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</si>
  <si>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</si>
  <si>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</si>
  <si>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</si>
  <si>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</si>
  <si>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</si>
  <si>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</si>
  <si>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</si>
  <si>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</si>
  <si>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</si>
  <si>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</si>
  <si>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</si>
  <si>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</si>
  <si>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</si>
  <si>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</si>
  <si>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</si>
  <si>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</si>
  <si>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</si>
  <si>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</si>
  <si>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</si>
  <si>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</si>
  <si>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</si>
  <si>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</si>
  <si>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</si>
  <si>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</si>
  <si>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</si>
  <si>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</si>
  <si>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</si>
  <si>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</si>
  <si>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</si>
  <si>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</si>
  <si>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</si>
  <si>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</si>
  <si>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</si>
  <si>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</si>
  <si>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</si>
  <si>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</si>
  <si>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</si>
  <si>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</si>
  <si>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</si>
  <si>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</si>
  <si>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</si>
  <si>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</si>
  <si>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</si>
  <si>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</si>
  <si>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</si>
  <si>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</si>
  <si>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</si>
  <si>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</si>
  <si>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</si>
  <si>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</si>
  <si>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</si>
  <si>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</si>
  <si>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</si>
  <si>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</si>
  <si>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</si>
  <si>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</si>
  <si>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</si>
  <si>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</si>
  <si>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</si>
  <si>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</si>
  <si>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</si>
  <si>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</si>
  <si>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</si>
  <si>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</si>
  <si>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</si>
  <si>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</si>
  <si>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</si>
  <si>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</si>
  <si>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</si>
  <si>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</si>
  <si>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</si>
  <si>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</si>
  <si>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</si>
  <si>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</si>
  <si>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</si>
  <si>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</si>
  <si>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</si>
  <si>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</si>
  <si>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</si>
  <si>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</si>
  <si>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</si>
  <si>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</si>
  <si>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</si>
  <si>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</si>
  <si>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</si>
  <si>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</si>
  <si>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</si>
  <si>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</si>
  <si>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</si>
  <si>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</si>
  <si>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</si>
  <si>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</si>
  <si>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</si>
  <si>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</si>
  <si>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</si>
  <si>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</si>
  <si>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</si>
  <si>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</si>
  <si>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</si>
  <si>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</si>
  <si>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</si>
  <si>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</si>
  <si>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</si>
  <si>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</si>
  <si>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</si>
  <si>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</si>
  <si>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</si>
  <si>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</si>
  <si>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</si>
  <si>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</si>
  <si>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</si>
  <si>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</si>
  <si>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</si>
  <si>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</si>
  <si>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</si>
  <si>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</si>
  <si>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</si>
  <si>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</si>
  <si>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</si>
  <si>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</si>
  <si>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</si>
  <si>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</si>
  <si>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</si>
  <si>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</si>
  <si>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</si>
  <si>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</si>
  <si>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</si>
  <si>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</si>
  <si>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</si>
  <si>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</si>
  <si>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</si>
  <si>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</si>
  <si>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</si>
  <si>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</si>
  <si>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</si>
  <si>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</si>
  <si>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</si>
  <si>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</si>
  <si>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</si>
  <si>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</si>
  <si>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</si>
  <si>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</si>
  <si>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</si>
  <si>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</si>
  <si>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</si>
  <si>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</si>
  <si>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</si>
  <si>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</si>
  <si>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</si>
  <si>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</si>
  <si>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</si>
  <si>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</si>
  <si>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</si>
  <si>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</si>
  <si>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</si>
  <si>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</si>
  <si>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</si>
  <si>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</si>
  <si>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</si>
  <si>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</si>
  <si>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</si>
  <si>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</si>
  <si>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</si>
  <si>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</si>
  <si>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</si>
  <si>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</si>
  <si>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</si>
  <si>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</si>
  <si>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</si>
  <si>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</si>
  <si>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</si>
  <si>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</si>
  <si>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</si>
  <si>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</si>
  <si>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</si>
  <si>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</si>
  <si>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</si>
  <si>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</si>
  <si>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</si>
  <si>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</si>
  <si>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</si>
  <si>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</si>
  <si>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</si>
  <si>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</si>
  <si>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</si>
  <si>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</si>
  <si>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</si>
  <si>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</si>
  <si>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</si>
  <si>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</si>
  <si>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</si>
  <si>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</si>
  <si>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</si>
  <si>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</si>
  <si>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</si>
  <si>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</si>
  <si>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</si>
  <si>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</si>
  <si>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</si>
  <si>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</si>
  <si>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</si>
  <si>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</si>
  <si>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</si>
  <si>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</si>
  <si>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</si>
  <si>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</si>
  <si>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</si>
  <si>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</si>
  <si>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</si>
  <si>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</si>
  <si>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</si>
  <si>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</si>
  <si>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</si>
  <si>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</si>
  <si>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</si>
  <si>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</si>
  <si>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</si>
  <si>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</si>
  <si>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</si>
  <si>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</si>
  <si>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</si>
  <si>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</si>
  <si>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</si>
  <si>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</si>
  <si>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</si>
  <si>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</si>
  <si>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</si>
  <si>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</si>
  <si>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</si>
  <si>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</si>
  <si>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</si>
  <si>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</si>
  <si>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</si>
  <si>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</si>
  <si>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</si>
  <si>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</si>
  <si>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</si>
  <si>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</si>
  <si>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</si>
  <si>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</si>
  <si>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</si>
  <si>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</si>
  <si>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</si>
  <si>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</si>
  <si>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</si>
  <si>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</si>
  <si>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</si>
  <si>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</si>
  <si>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</si>
  <si>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</si>
  <si>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</si>
  <si>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</si>
  <si>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</si>
  <si>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</si>
  <si>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</si>
  <si>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</si>
  <si>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</si>
  <si>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</si>
  <si>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</si>
  <si>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</si>
  <si>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</si>
  <si>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</si>
  <si>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</si>
  <si>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</si>
  <si>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</si>
  <si>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</si>
  <si>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</si>
  <si>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</si>
  <si>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</si>
  <si>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</si>
  <si>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</si>
  <si>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</si>
  <si>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</si>
  <si>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</si>
  <si>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</si>
  <si>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</si>
  <si>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</si>
  <si>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</si>
  <si>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</si>
  <si>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</si>
  <si>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</si>
  <si>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</si>
  <si>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</si>
  <si>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</si>
  <si>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</si>
  <si>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</si>
  <si>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</si>
  <si>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</si>
  <si>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</si>
  <si>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</si>
  <si>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</si>
  <si>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</si>
  <si>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</si>
  <si>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</si>
  <si>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</si>
  <si>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</si>
  <si>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</si>
  <si>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</si>
  <si>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</si>
  <si>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</si>
  <si>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</si>
  <si>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</si>
  <si>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</si>
  <si>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</si>
  <si>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</si>
  <si>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</si>
  <si>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</si>
  <si>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</si>
  <si>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</si>
  <si>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</si>
  <si>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</si>
  <si>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</si>
  <si>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</si>
  <si>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</si>
  <si>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</si>
  <si>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</si>
  <si>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</si>
  <si>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</si>
  <si>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</si>
  <si>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</si>
  <si>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</si>
  <si>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</si>
  <si>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</si>
  <si>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</si>
  <si>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</si>
  <si>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</si>
  <si>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</si>
  <si>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</si>
  <si>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</si>
  <si>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</si>
  <si>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</si>
  <si>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</si>
  <si>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</si>
  <si>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</si>
  <si>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</si>
  <si>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</si>
  <si>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</si>
  <si>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</si>
  <si>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</si>
  <si>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</si>
  <si>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</si>
  <si>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</si>
  <si>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</si>
  <si>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</si>
  <si>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</si>
  <si>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</si>
  <si>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</si>
  <si>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</si>
  <si>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</si>
  <si>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</si>
  <si>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</si>
  <si>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</si>
  <si>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</si>
  <si>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</si>
  <si>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</si>
  <si>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</si>
  <si>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</si>
  <si>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</si>
  <si>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</si>
  <si>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</si>
  <si>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</si>
  <si>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</si>
  <si>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</si>
  <si>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</si>
  <si>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</si>
  <si>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</si>
  <si>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</si>
  <si>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</si>
  <si>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</si>
  <si>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</si>
  <si>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</si>
  <si>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</si>
  <si>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</si>
  <si>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</si>
  <si>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</si>
  <si>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</si>
  <si>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</si>
  <si>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</si>
  <si>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</si>
  <si>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</si>
  <si>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</si>
  <si>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</si>
  <si>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</si>
  <si>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</si>
  <si>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</si>
  <si>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</si>
  <si>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</si>
  <si>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</si>
  <si>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</si>
  <si>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</si>
  <si>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</si>
  <si>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</si>
  <si>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</si>
  <si>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</si>
  <si>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</si>
  <si>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</si>
  <si>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</si>
  <si>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</si>
  <si>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</si>
  <si>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</si>
  <si>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</si>
  <si>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</si>
  <si>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</si>
  <si>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</si>
  <si>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</si>
  <si>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</si>
  <si>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</si>
  <si>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</si>
  <si>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</si>
  <si>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</si>
  <si>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</si>
  <si>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</si>
  <si>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</si>
  <si>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</si>
  <si>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</si>
  <si>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</si>
  <si>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</si>
  <si>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</si>
  <si>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</si>
  <si>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</si>
  <si>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</si>
  <si>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</si>
  <si>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</si>
  <si>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</si>
  <si>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</si>
  <si>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</si>
  <si>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</si>
  <si>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</si>
  <si>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</si>
  <si>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</si>
  <si>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</si>
  <si>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</si>
  <si>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</si>
  <si>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</si>
  <si>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</si>
  <si>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</si>
  <si>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</si>
  <si>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</si>
  <si>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</si>
  <si>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</si>
  <si>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</si>
  <si>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</si>
  <si>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</si>
  <si>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</si>
  <si>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</si>
  <si>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</si>
  <si>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</si>
  <si>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</si>
  <si>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</si>
  <si>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</si>
  <si>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</si>
  <si>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</si>
  <si>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</si>
  <si>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</si>
  <si>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</si>
  <si>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</si>
  <si>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</si>
  <si>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</si>
  <si>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</si>
  <si>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</si>
  <si>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</si>
  <si>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</si>
  <si>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</si>
  <si>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</si>
  <si>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</si>
  <si>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</si>
  <si>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</si>
  <si>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</si>
  <si>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</si>
  <si>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</si>
  <si>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</si>
  <si>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</si>
  <si>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</si>
  <si>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</si>
  <si>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</si>
  <si>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</si>
  <si>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</si>
  <si>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</si>
  <si>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</si>
  <si>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</si>
  <si>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</si>
  <si>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</si>
  <si>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</si>
  <si>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</si>
  <si>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</si>
  <si>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</si>
  <si>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</si>
  <si>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</si>
  <si>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</si>
  <si>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</si>
  <si>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</si>
  <si>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</si>
  <si>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</si>
  <si>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</si>
  <si>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</si>
  <si>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</si>
  <si>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</si>
  <si>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</si>
  <si>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</si>
  <si>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</si>
  <si>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</si>
  <si>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</si>
  <si>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</si>
  <si>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</si>
  <si>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</si>
  <si>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</si>
  <si>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</si>
  <si>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</si>
  <si>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</si>
  <si>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</si>
  <si>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</si>
  <si>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</si>
  <si>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</si>
  <si>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</si>
  <si>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</si>
  <si>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</si>
  <si>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</si>
  <si>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</si>
  <si>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</si>
  <si>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</si>
  <si>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</si>
  <si>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</si>
  <si>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</si>
  <si>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</si>
  <si>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</si>
  <si>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</si>
  <si>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</si>
  <si>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</si>
  <si>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</si>
  <si>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</si>
  <si>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</si>
  <si>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</si>
  <si>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</si>
  <si>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</si>
  <si>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</si>
  <si>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</si>
  <si>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</si>
  <si>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</si>
  <si>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</si>
  <si>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</si>
  <si>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</si>
  <si>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</si>
  <si>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</si>
  <si>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</si>
  <si>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</si>
  <si>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</si>
  <si>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</si>
  <si>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</si>
  <si>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</si>
  <si>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</si>
  <si>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</si>
  <si>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</si>
  <si>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</si>
  <si>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</si>
  <si>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</si>
  <si>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</si>
  <si>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</si>
  <si>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</si>
  <si>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</si>
  <si>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</si>
  <si>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</si>
  <si>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</si>
  <si>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</si>
  <si>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</si>
  <si>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</si>
  <si>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</si>
  <si>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</si>
  <si>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</si>
  <si>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</si>
  <si>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</si>
  <si>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</si>
  <si>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</si>
  <si>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</si>
  <si>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</si>
  <si>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</si>
  <si>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</si>
  <si>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</si>
  <si>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</si>
  <si>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</si>
  <si>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</si>
  <si>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</si>
  <si>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</si>
  <si>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</si>
  <si>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</si>
  <si>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</si>
  <si>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</si>
  <si>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</si>
  <si>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</si>
  <si>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</si>
  <si>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</si>
  <si>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</si>
  <si>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</si>
  <si>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</si>
  <si>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</si>
  <si>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</si>
  <si>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</si>
  <si>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</si>
  <si>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</si>
  <si>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</si>
  <si>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</si>
  <si>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</si>
  <si>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</si>
  <si>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</si>
  <si>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</si>
  <si>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</si>
  <si>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</si>
  <si>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</si>
  <si>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</si>
  <si>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</si>
  <si>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</si>
  <si>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</si>
  <si>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</si>
  <si>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</si>
  <si>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</si>
  <si>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</si>
  <si>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</si>
  <si>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</si>
  <si>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</si>
  <si>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</si>
  <si>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</si>
  <si>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</si>
  <si>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</si>
  <si>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</si>
  <si>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</si>
  <si>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</si>
  <si>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</si>
  <si>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</si>
  <si>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</si>
  <si>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</si>
  <si>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</si>
  <si>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</si>
  <si>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</si>
  <si>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</si>
  <si>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</si>
  <si>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</si>
  <si>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</si>
  <si>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</si>
  <si>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</si>
  <si>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</si>
  <si>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</si>
  <si>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</si>
  <si>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</si>
  <si>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</si>
  <si>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</si>
  <si>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</si>
  <si>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</si>
  <si>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</si>
  <si>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</si>
  <si>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</si>
  <si>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</si>
  <si>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</si>
  <si>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</si>
  <si>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</si>
  <si>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</si>
  <si>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</si>
  <si>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</si>
  <si>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</si>
  <si>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</si>
  <si>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</si>
  <si>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</si>
  <si>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</si>
  <si>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</si>
  <si>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</si>
  <si>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</si>
  <si>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</si>
  <si>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</si>
  <si>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</si>
  <si>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</si>
  <si>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</si>
  <si>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</si>
  <si>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</si>
  <si>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</si>
  <si>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</si>
  <si>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</si>
  <si>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</si>
  <si>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</si>
  <si>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</si>
  <si>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</si>
  <si>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</si>
  <si>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</si>
  <si>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</si>
  <si>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</si>
  <si>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</si>
  <si>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</si>
  <si>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</si>
  <si>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</si>
  <si>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</si>
  <si>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</si>
  <si>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</si>
  <si>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</si>
  <si>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</si>
  <si>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</si>
  <si>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</si>
  <si>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</si>
  <si>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</si>
  <si>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</si>
  <si>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</si>
  <si>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</si>
  <si>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</si>
  <si>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</si>
  <si>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</si>
  <si>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</si>
  <si>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</si>
  <si>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</si>
  <si>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</si>
  <si>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</si>
  <si>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</si>
  <si>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</si>
  <si>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</si>
  <si>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</si>
  <si>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</si>
  <si>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</si>
  <si>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</si>
  <si>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</si>
  <si>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</si>
  <si>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</si>
  <si>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</si>
  <si>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</si>
  <si>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</si>
  <si>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</si>
  <si>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</si>
  <si>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</si>
  <si>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</si>
  <si>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</si>
  <si>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</si>
  <si>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</si>
  <si>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</si>
  <si>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</si>
  <si>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</si>
  <si>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</si>
  <si>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</si>
  <si>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</si>
  <si>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</si>
  <si>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</si>
  <si>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</si>
  <si>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</si>
  <si>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</si>
  <si>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</si>
  <si>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</si>
  <si>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</si>
  <si>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</si>
  <si>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</si>
  <si>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</si>
  <si>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</si>
  <si>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</si>
  <si>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</si>
  <si>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</si>
  <si>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</si>
  <si>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</si>
  <si>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</si>
  <si>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</si>
  <si>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</si>
  <si>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</si>
  <si>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</si>
  <si>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</si>
  <si>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</si>
  <si>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</si>
  <si>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</si>
  <si>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</si>
  <si>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</si>
  <si>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</si>
  <si>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</si>
  <si>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</si>
  <si>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</si>
  <si>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</si>
  <si>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</si>
  <si>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</si>
  <si>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</si>
  <si>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</si>
  <si>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</si>
  <si>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</si>
  <si>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</si>
  <si>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</si>
  <si>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</si>
  <si>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</si>
  <si>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</si>
  <si>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</si>
  <si>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</si>
  <si>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</si>
  <si>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</si>
  <si>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</si>
  <si>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</si>
  <si>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</si>
  <si>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</si>
  <si>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</si>
  <si>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</si>
  <si>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</si>
  <si>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</si>
  <si>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</si>
  <si>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</si>
  <si>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</si>
  <si>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</si>
  <si>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</si>
  <si>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</si>
  <si>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</si>
  <si>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</si>
  <si>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</si>
  <si>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</si>
  <si>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</si>
  <si>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</si>
  <si>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</si>
  <si>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</si>
  <si>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</si>
  <si>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</si>
  <si>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</si>
  <si>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</si>
  <si>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</si>
  <si>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</si>
  <si>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</si>
  <si>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</si>
  <si>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</si>
  <si>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</si>
  <si>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</si>
  <si>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</si>
  <si>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</si>
  <si>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</si>
  <si>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</si>
  <si>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</si>
  <si>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</si>
  <si>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</si>
  <si>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</si>
  <si>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</si>
  <si>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</si>
  <si>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</si>
  <si>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</si>
  <si>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</si>
  <si>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</si>
  <si>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</si>
  <si>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</si>
  <si>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</si>
  <si>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</si>
  <si>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</si>
  <si>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</si>
  <si>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</si>
  <si>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</si>
  <si>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</si>
  <si>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</si>
  <si>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</si>
  <si>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</si>
  <si>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</si>
  <si>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</si>
  <si>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</si>
  <si>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</si>
  <si>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</si>
  <si>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</si>
  <si>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</si>
  <si>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</si>
  <si>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</si>
  <si>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</si>
  <si>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</si>
  <si>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</si>
  <si>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</si>
  <si>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</si>
  <si>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</si>
  <si>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</si>
  <si>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</si>
  <si>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</si>
  <si>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</si>
  <si>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</si>
  <si>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</si>
  <si>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</si>
  <si>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</si>
  <si>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</si>
  <si>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</si>
  <si>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</si>
  <si>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</si>
  <si>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</si>
  <si>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</si>
  <si>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</si>
  <si>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</si>
  <si>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</si>
  <si>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</si>
  <si>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</si>
  <si>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</si>
  <si>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</si>
  <si>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</si>
  <si>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</si>
  <si>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</si>
  <si>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</si>
  <si>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</si>
  <si>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</si>
  <si>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</si>
  <si>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</si>
  <si>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</si>
  <si>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</si>
  <si>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</si>
  <si>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</si>
  <si>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</si>
  <si>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</si>
  <si>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</si>
  <si>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</si>
  <si>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</si>
  <si>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</si>
  <si>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</si>
  <si>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</si>
  <si>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</si>
  <si>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</si>
  <si>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</si>
  <si>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</si>
  <si>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</si>
  <si>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</si>
  <si>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</si>
  <si>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</si>
  <si>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</si>
  <si>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</si>
  <si>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</si>
  <si>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</si>
  <si>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</si>
  <si>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</si>
  <si>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</si>
  <si>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</si>
  <si>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</si>
  <si>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</si>
  <si>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</si>
  <si>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</si>
  <si>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</si>
  <si>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</si>
  <si>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</si>
  <si>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</si>
  <si>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</si>
  <si>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</si>
  <si>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</si>
  <si>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</si>
  <si>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</si>
  <si>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</si>
  <si>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</si>
  <si>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</si>
  <si>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</si>
  <si>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</si>
  <si>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</si>
  <si>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</si>
  <si>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</si>
  <si>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</si>
  <si>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</si>
  <si>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</si>
  <si>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</si>
  <si>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</si>
  <si>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</si>
  <si>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</si>
  <si>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</si>
  <si>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</si>
  <si>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</si>
  <si>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</si>
  <si>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</si>
  <si>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</si>
  <si>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</si>
  <si>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</si>
  <si>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</si>
  <si>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</si>
  <si>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</si>
  <si>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</si>
  <si>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</si>
  <si>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</si>
  <si>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</si>
  <si>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</si>
  <si>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</si>
  <si>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</si>
  <si>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</si>
  <si>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</si>
  <si>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</si>
  <si>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</si>
  <si>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</si>
  <si>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</si>
  <si>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</si>
  <si>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</si>
  <si>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</si>
  <si>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</si>
  <si>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</si>
  <si>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</si>
  <si>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</si>
  <si>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</si>
  <si>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</si>
  <si>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</si>
  <si>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</si>
  <si>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</si>
  <si>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</si>
  <si>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</si>
  <si>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</si>
  <si>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</si>
  <si>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</si>
  <si>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</si>
  <si>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</si>
  <si>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</si>
  <si>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</si>
  <si>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</si>
  <si>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</si>
  <si>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</si>
  <si>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</si>
  <si>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</si>
  <si>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</si>
  <si>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</si>
  <si>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</si>
  <si>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</si>
  <si>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</si>
  <si>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</si>
  <si>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</si>
  <si>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</si>
  <si>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</si>
  <si>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</si>
  <si>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</si>
  <si>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</si>
  <si>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</si>
  <si>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</si>
  <si>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</si>
  <si>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</si>
  <si>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</si>
  <si>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</si>
  <si>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</si>
  <si>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</si>
  <si>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</si>
  <si>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</si>
  <si>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</si>
  <si>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</si>
  <si>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</si>
  <si>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</si>
  <si>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</si>
  <si>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</si>
  <si>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</si>
  <si>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</si>
  <si>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</si>
  <si>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</si>
  <si>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</si>
  <si>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</si>
  <si>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</si>
  <si>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</si>
  <si>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</si>
  <si>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</si>
  <si>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</si>
  <si>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</si>
  <si>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</si>
  <si>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</si>
  <si>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</si>
  <si>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</si>
  <si>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</si>
  <si>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</si>
  <si>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</si>
  <si>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</si>
  <si>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</si>
  <si>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</si>
  <si>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</si>
  <si>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</si>
  <si>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</si>
  <si>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</si>
  <si>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</si>
  <si>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</si>
  <si>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</si>
  <si>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</si>
  <si>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</si>
  <si>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</si>
  <si>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</si>
  <si>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</si>
  <si>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</si>
  <si>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</si>
  <si>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</si>
  <si>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</si>
  <si>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</si>
  <si>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</si>
  <si>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</si>
  <si>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</si>
  <si>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</si>
  <si>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</si>
  <si>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</si>
  <si>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</si>
  <si>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</si>
  <si>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</si>
  <si>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</si>
  <si>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</si>
  <si>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</si>
  <si>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</si>
  <si>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</si>
  <si>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</si>
  <si>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</si>
  <si>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</si>
  <si>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</si>
  <si>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</si>
  <si>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</si>
  <si>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</si>
  <si>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</si>
  <si>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</si>
  <si>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</si>
  <si>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</si>
  <si>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</si>
  <si>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</si>
  <si>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</si>
  <si>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</si>
  <si>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</si>
  <si>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</si>
  <si>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</si>
  <si>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</si>
  <si>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</si>
  <si>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</si>
  <si>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</si>
  <si>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</si>
  <si>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</si>
  <si>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</si>
  <si>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</si>
  <si>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</si>
  <si>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</si>
  <si>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</si>
  <si>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</si>
  <si>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</si>
  <si>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</si>
  <si>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</si>
  <si>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</si>
  <si>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</si>
  <si>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</si>
  <si>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</si>
  <si>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</si>
  <si>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</si>
  <si>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</si>
  <si>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</si>
  <si>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</si>
  <si>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</si>
  <si>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</si>
  <si>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</si>
  <si>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</si>
  <si>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</si>
  <si>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</si>
  <si>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</si>
  <si>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</si>
  <si>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</si>
  <si>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</si>
  <si>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</si>
  <si>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</si>
  <si>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</si>
  <si>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</si>
  <si>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</si>
  <si>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</si>
  <si>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</si>
  <si>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</si>
  <si>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</si>
  <si>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</si>
  <si>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</si>
  <si>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</si>
  <si>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</si>
  <si>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</si>
  <si>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</si>
  <si>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</si>
  <si>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</si>
  <si>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</si>
  <si>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</si>
  <si>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</si>
  <si>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</si>
  <si>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</si>
  <si>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</si>
  <si>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</si>
  <si>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</si>
  <si>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</si>
  <si>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</si>
  <si>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</si>
  <si>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</si>
  <si>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</si>
  <si>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</si>
  <si>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</si>
  <si>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</si>
  <si>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</si>
  <si>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</si>
  <si>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</si>
  <si>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</si>
  <si>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</si>
  <si>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</si>
  <si>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</si>
  <si>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</si>
  <si>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</si>
  <si>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</si>
  <si>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</si>
  <si>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</si>
  <si>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</si>
  <si>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</si>
  <si>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</si>
  <si>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</si>
  <si>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</si>
  <si>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</si>
  <si>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</si>
  <si>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</si>
  <si>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</si>
  <si>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</si>
  <si>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</si>
  <si>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</si>
  <si>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</si>
  <si>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</si>
  <si>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</si>
  <si>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</si>
  <si>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</si>
  <si>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</si>
  <si>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</si>
  <si>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</si>
  <si>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</si>
  <si>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</si>
  <si>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</si>
  <si>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</si>
  <si>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</si>
  <si>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</si>
  <si>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</si>
  <si>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</si>
  <si>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</si>
  <si>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</si>
  <si>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</si>
  <si>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</si>
  <si>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</si>
  <si>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</si>
  <si>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</si>
  <si>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</si>
  <si>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</si>
  <si>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</si>
  <si>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</si>
  <si>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</si>
  <si>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</si>
  <si>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</si>
  <si>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</si>
  <si>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</si>
  <si>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</si>
  <si>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</si>
  <si>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</si>
  <si>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</si>
  <si>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</si>
  <si>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</si>
  <si>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</si>
  <si>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</si>
  <si>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</si>
  <si>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</si>
  <si>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</si>
  <si>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</si>
  <si>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</si>
  <si>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</si>
  <si>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</si>
  <si>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</si>
  <si>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</si>
  <si>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</si>
  <si>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</si>
  <si>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</si>
  <si>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</si>
  <si>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</si>
  <si>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</si>
  <si>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</si>
  <si>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</si>
  <si>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</si>
  <si>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</si>
  <si>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</si>
  <si>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</si>
  <si>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</si>
  <si>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</si>
  <si>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</si>
  <si>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</si>
  <si>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</si>
  <si>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</si>
  <si>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</si>
  <si>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</si>
  <si>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</si>
  <si>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</si>
  <si>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</si>
  <si>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</si>
  <si>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</si>
  <si>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</si>
  <si>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</si>
  <si>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</si>
  <si>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</si>
  <si>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</si>
  <si>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</si>
  <si>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</si>
  <si>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</si>
  <si>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</si>
  <si>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</si>
  <si>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</si>
  <si>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</si>
  <si>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</si>
  <si>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</si>
  <si>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</si>
  <si>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</si>
  <si>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</si>
  <si>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</si>
  <si>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</si>
  <si>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</si>
  <si>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</si>
  <si>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</si>
  <si>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</si>
  <si>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</si>
  <si>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</si>
  <si>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</si>
  <si>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</si>
  <si>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</si>
  <si>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</si>
  <si>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</si>
  <si>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</si>
  <si>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</si>
  <si>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</si>
  <si>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</si>
  <si>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</si>
  <si>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</si>
  <si>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</si>
  <si>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</si>
  <si>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</si>
  <si>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</si>
  <si>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</si>
  <si>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</si>
  <si>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</si>
  <si>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</si>
  <si>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</si>
  <si>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</si>
  <si>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</si>
  <si>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</si>
  <si>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</si>
  <si>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</si>
  <si>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</si>
  <si>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</si>
  <si>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</si>
  <si>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</si>
  <si>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</si>
  <si>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</si>
  <si>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</si>
  <si>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</si>
  <si>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</si>
  <si>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</si>
  <si>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</si>
  <si>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</si>
  <si>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</si>
  <si>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</si>
  <si>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</si>
  <si>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</si>
  <si>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</si>
  <si>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</si>
  <si>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</si>
  <si>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</si>
  <si>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</si>
  <si>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</si>
  <si>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</si>
  <si>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</si>
  <si>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</si>
  <si>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</si>
  <si>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</si>
  <si>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</si>
  <si>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</si>
  <si>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</si>
  <si>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</si>
  <si>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</si>
  <si>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</si>
  <si>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</si>
  <si>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</si>
  <si>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</si>
  <si>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</si>
  <si>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</si>
  <si>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</si>
  <si>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</si>
  <si>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</si>
  <si>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</si>
  <si>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</si>
  <si>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</si>
  <si>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</si>
  <si>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</si>
  <si>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</si>
  <si>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</si>
  <si>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</si>
  <si>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</si>
  <si>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</si>
  <si>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</si>
  <si>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</si>
  <si>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</si>
  <si>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</si>
  <si>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</si>
  <si>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</si>
  <si>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</si>
  <si>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</si>
  <si>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</si>
  <si>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</si>
  <si>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</si>
  <si>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</si>
  <si>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</si>
  <si>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</si>
  <si>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</si>
  <si>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</si>
  <si>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</si>
  <si>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</si>
  <si>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</si>
  <si>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</si>
  <si>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</si>
  <si>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</si>
  <si>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</si>
  <si>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</si>
  <si>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</si>
  <si>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</si>
  <si>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</si>
  <si>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</si>
  <si>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</si>
  <si>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</si>
  <si>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</si>
  <si>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</si>
  <si>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</si>
  <si>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</si>
  <si>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</si>
  <si>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</si>
  <si>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</si>
  <si>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</si>
  <si>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</si>
  <si>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</si>
  <si>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</si>
  <si>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</si>
  <si>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</si>
  <si>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</si>
  <si>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</si>
  <si>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</si>
  <si>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</si>
  <si>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</si>
  <si>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</si>
  <si>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</si>
  <si>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</si>
  <si>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</si>
  <si>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</si>
  <si>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</si>
  <si>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</si>
  <si>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</si>
  <si>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</si>
  <si>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</si>
  <si>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</si>
  <si>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</si>
  <si>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</si>
  <si>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</si>
  <si>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</si>
  <si>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</si>
  <si>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</si>
  <si>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</si>
  <si>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</si>
  <si>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</si>
  <si>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</si>
  <si>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</si>
  <si>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</si>
  <si>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</si>
  <si>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</si>
  <si>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</si>
  <si>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</si>
  <si>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</si>
  <si>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</si>
  <si>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</si>
  <si>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</si>
  <si>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</si>
  <si>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</si>
  <si>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</si>
  <si>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</si>
  <si>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</si>
  <si>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</si>
  <si>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</si>
  <si>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</si>
  <si>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</si>
  <si>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</si>
  <si>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</si>
  <si>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</si>
  <si>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</si>
  <si>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</si>
  <si>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</si>
  <si>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</si>
  <si>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</si>
  <si>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</si>
  <si>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</si>
  <si>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</si>
  <si>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</si>
  <si>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</si>
  <si>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</si>
  <si>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</si>
  <si>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</si>
  <si>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</si>
  <si>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</si>
  <si>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</si>
  <si>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</si>
  <si>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</si>
  <si>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</si>
  <si>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</si>
  <si>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</si>
  <si>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</si>
  <si>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</si>
  <si>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</si>
  <si>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</si>
  <si>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</si>
  <si>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</si>
  <si>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</si>
  <si>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</si>
  <si>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</si>
  <si>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</si>
  <si>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</si>
  <si>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</si>
  <si>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</si>
  <si>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</si>
  <si>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</si>
  <si>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</si>
  <si>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</si>
  <si>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</si>
  <si>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</si>
  <si>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</si>
  <si>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</si>
  <si>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</si>
  <si>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</si>
  <si>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</si>
  <si>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</si>
  <si>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</si>
  <si>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</si>
  <si>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</si>
  <si>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</si>
  <si>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</si>
  <si>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</si>
  <si>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</si>
  <si>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</si>
  <si>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</si>
  <si>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</si>
  <si>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</si>
  <si>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</si>
  <si>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</si>
  <si>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</si>
  <si>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</si>
  <si>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</si>
  <si>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</si>
  <si>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</si>
  <si>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</si>
  <si>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</si>
  <si>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</si>
  <si>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</si>
  <si>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</si>
  <si>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</si>
  <si>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</si>
  <si>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</si>
  <si>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</si>
  <si>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</si>
  <si>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</si>
  <si>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</si>
  <si>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</si>
  <si>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</si>
  <si>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</si>
  <si>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</si>
  <si>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</si>
  <si>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</si>
  <si>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</si>
  <si>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</si>
  <si>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</si>
  <si>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</si>
  <si>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</si>
  <si>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</si>
  <si>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</si>
  <si>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</si>
  <si>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</si>
  <si>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</si>
  <si>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</si>
  <si>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</si>
  <si>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</si>
  <si>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</si>
  <si>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</si>
  <si>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</si>
  <si>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</si>
  <si>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</si>
  <si>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</si>
  <si>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</si>
  <si>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</si>
  <si>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</si>
  <si>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</si>
  <si>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</si>
  <si>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</si>
  <si>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</si>
  <si>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</si>
  <si>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</si>
  <si>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</si>
  <si>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</si>
  <si>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</si>
  <si>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</si>
  <si>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</si>
  <si>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</si>
  <si>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</si>
  <si>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</si>
  <si>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</si>
  <si>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</si>
  <si>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</si>
  <si>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</si>
  <si>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</si>
  <si>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</si>
  <si>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</si>
  <si>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</si>
  <si>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</si>
  <si>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</si>
  <si>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</si>
  <si>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</si>
  <si>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</si>
  <si>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</si>
  <si>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</si>
  <si>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</si>
  <si>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</si>
  <si>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</si>
  <si>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</si>
  <si>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</si>
  <si>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</si>
  <si>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</si>
  <si>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</si>
  <si>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</si>
  <si>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</si>
  <si>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</si>
  <si>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</si>
  <si>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</si>
  <si>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</si>
  <si>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</si>
  <si>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</si>
  <si>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</si>
  <si>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</si>
  <si>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</si>
  <si>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</si>
  <si>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</si>
  <si>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</si>
  <si>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</si>
  <si>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</si>
  <si>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</si>
  <si>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</si>
  <si>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</si>
  <si>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</si>
  <si>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</si>
  <si>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</si>
  <si>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</si>
  <si>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</si>
  <si>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</si>
  <si>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</si>
  <si>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</si>
  <si>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</si>
  <si>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</si>
  <si>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</si>
  <si>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</si>
  <si>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</si>
  <si>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</si>
  <si>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</si>
  <si>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</si>
  <si>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</si>
  <si>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</si>
  <si>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</si>
  <si>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</si>
  <si>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</si>
  <si>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</si>
  <si>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</si>
  <si>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</si>
  <si>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</si>
  <si>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</si>
  <si>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</si>
  <si>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</si>
  <si>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</si>
  <si>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</si>
  <si>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</si>
  <si>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</si>
  <si>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</si>
  <si>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</si>
  <si>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</si>
  <si>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</si>
  <si>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</si>
  <si>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</si>
  <si>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</si>
  <si>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</si>
  <si>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</si>
  <si>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</si>
  <si>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</si>
  <si>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</si>
  <si>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</si>
  <si>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</si>
  <si>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</si>
  <si>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</si>
  <si>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</si>
  <si>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</si>
  <si>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</si>
  <si>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</si>
  <si>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</si>
  <si>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</si>
  <si>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</si>
  <si>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</si>
  <si>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</si>
  <si>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</si>
  <si>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</si>
  <si>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</si>
  <si>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</si>
  <si>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</si>
  <si>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</si>
  <si>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</si>
  <si>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</si>
  <si>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</si>
  <si>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</si>
  <si>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</si>
  <si>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</si>
  <si>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</si>
  <si>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</si>
  <si>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</si>
  <si>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</si>
  <si>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</si>
  <si>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</si>
  <si>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</si>
  <si>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</si>
  <si>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</si>
  <si>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</si>
  <si>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</si>
  <si>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</si>
  <si>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</si>
  <si>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</si>
  <si>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</si>
  <si>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</si>
  <si>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</si>
  <si>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</si>
  <si>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</si>
  <si>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</si>
  <si>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</si>
  <si>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</si>
  <si>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</si>
  <si>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</si>
  <si>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</si>
  <si>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</si>
  <si>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</si>
  <si>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</si>
  <si>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</si>
  <si>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</si>
  <si>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</si>
  <si>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</si>
  <si>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</si>
  <si>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</si>
  <si>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</si>
  <si>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</si>
  <si>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</si>
  <si>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</si>
  <si>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</si>
  <si>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</si>
  <si>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</si>
  <si>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</si>
  <si>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</si>
  <si>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</si>
  <si>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</si>
  <si>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</si>
  <si>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</si>
  <si>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</si>
  <si>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</si>
  <si>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</si>
  <si>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</si>
  <si>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</si>
  <si>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</si>
  <si>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</si>
  <si>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</si>
  <si>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</si>
  <si>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</si>
  <si>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</si>
  <si>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</si>
  <si>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</si>
  <si>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</si>
  <si>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</si>
  <si>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</si>
  <si>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</si>
  <si>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</si>
  <si>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</si>
  <si>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</si>
  <si>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</si>
  <si>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</si>
  <si>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</si>
  <si>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</si>
  <si>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</si>
  <si>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</si>
  <si>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</si>
  <si>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</si>
  <si>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</si>
  <si>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</si>
  <si>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</si>
  <si>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</si>
  <si>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</si>
  <si>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</si>
  <si>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</si>
  <si>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</si>
  <si>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</si>
  <si>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</si>
  <si>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</si>
  <si>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</si>
  <si>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</si>
  <si>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</si>
  <si>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</si>
  <si>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</si>
  <si>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</si>
  <si>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</si>
  <si>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</si>
  <si>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</si>
  <si>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</si>
  <si>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</si>
  <si>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</si>
  <si>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</si>
  <si>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</si>
  <si>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</si>
  <si>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</si>
  <si>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</si>
  <si>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</si>
  <si>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</si>
  <si>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</si>
  <si>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</si>
  <si>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</si>
  <si>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</si>
  <si>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</si>
  <si>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</si>
  <si>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</si>
  <si>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</si>
  <si>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</si>
  <si>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</si>
  <si>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</si>
  <si>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</si>
  <si>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</si>
  <si>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</si>
  <si>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</si>
  <si>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</si>
  <si>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</si>
  <si>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</si>
  <si>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</si>
  <si>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</si>
  <si>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</si>
  <si>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</si>
  <si>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</si>
  <si>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</si>
  <si>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</si>
  <si>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</si>
  <si>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</si>
  <si>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</si>
  <si>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</si>
  <si>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</si>
  <si>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</si>
  <si>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</si>
  <si>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</si>
  <si>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</si>
  <si>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</si>
  <si>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</si>
  <si>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</si>
  <si>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</si>
  <si>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</si>
  <si>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</si>
  <si>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</si>
  <si>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</si>
  <si>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</si>
  <si>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</si>
  <si>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</si>
  <si>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</si>
  <si>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</si>
  <si>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</si>
  <si>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</si>
  <si>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</si>
  <si>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</si>
  <si>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</si>
  <si>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</si>
  <si>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</si>
  <si>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</si>
  <si>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</si>
  <si>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</si>
  <si>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</si>
  <si>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</si>
  <si>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</si>
  <si>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</si>
  <si>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</si>
  <si>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</si>
  <si>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</si>
  <si>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</si>
  <si>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</si>
  <si>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</si>
  <si>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</si>
  <si>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</si>
  <si>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</si>
  <si>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</si>
  <si>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</si>
  <si>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</si>
  <si>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</si>
  <si>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</si>
  <si>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</si>
  <si>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</si>
  <si>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</si>
  <si>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</si>
  <si>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</si>
  <si>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</si>
  <si>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</si>
  <si>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</si>
  <si>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</si>
  <si>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</si>
  <si>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</si>
  <si>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</si>
  <si>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</si>
  <si>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</si>
  <si>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</si>
  <si>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</si>
  <si>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</si>
  <si>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</si>
  <si>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</si>
  <si>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</si>
  <si>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</si>
  <si>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</si>
  <si>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</si>
  <si>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</si>
  <si>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</si>
  <si>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</si>
  <si>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</si>
  <si>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</si>
  <si>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</si>
  <si>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</si>
  <si>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</si>
  <si>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</si>
  <si>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</si>
  <si>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</si>
  <si>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</si>
  <si>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</si>
  <si>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</si>
  <si>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</si>
  <si>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</si>
  <si>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</si>
  <si>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</si>
  <si>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</si>
  <si>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</si>
  <si>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</si>
  <si>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</si>
  <si>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</si>
  <si>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</si>
  <si>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</si>
  <si>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</si>
  <si>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</si>
  <si>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</si>
  <si>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</si>
  <si>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</si>
  <si>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</si>
  <si>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</si>
  <si>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</si>
  <si>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</si>
  <si>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</si>
  <si>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</si>
  <si>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</si>
  <si>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</si>
  <si>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</si>
  <si>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</si>
  <si>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</si>
  <si>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</si>
  <si>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</si>
  <si>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</si>
  <si>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</si>
  <si>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</si>
  <si>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</si>
  <si>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</si>
  <si>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</si>
  <si>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</si>
  <si>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</si>
  <si>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</si>
  <si>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</si>
  <si>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</si>
  <si>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</si>
  <si>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</si>
  <si>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</si>
  <si>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</si>
  <si>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</si>
  <si>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</si>
  <si>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</si>
  <si>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</si>
  <si>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</si>
  <si>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</si>
  <si>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</si>
  <si>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</si>
  <si>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</si>
  <si>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</si>
  <si>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</si>
  <si>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</si>
  <si>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</si>
  <si>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</si>
  <si>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</si>
  <si>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</si>
  <si>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</si>
  <si>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</si>
  <si>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</si>
  <si>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</si>
  <si>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</si>
  <si>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</si>
  <si>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</si>
  <si>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</si>
  <si>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</si>
  <si>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</si>
  <si>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</si>
  <si>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</si>
  <si>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</si>
  <si>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</si>
  <si>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</si>
  <si>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</si>
  <si>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</si>
  <si>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</si>
  <si>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</si>
  <si>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</si>
  <si>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</si>
  <si>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</si>
  <si>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</si>
  <si>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</si>
  <si>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</si>
  <si>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</si>
  <si>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</si>
  <si>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</si>
  <si>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</si>
  <si>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</si>
  <si>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</si>
  <si>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</si>
  <si>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</si>
  <si>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</si>
  <si>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</si>
  <si>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</si>
  <si>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</si>
  <si>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</si>
  <si>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</si>
  <si>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</si>
  <si>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</si>
  <si>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</si>
  <si>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</si>
  <si>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</si>
  <si>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</si>
  <si>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</si>
  <si>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</si>
  <si>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</si>
  <si>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</si>
  <si>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</si>
  <si>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</si>
  <si>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</si>
  <si>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</si>
  <si>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</si>
  <si>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</si>
  <si>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</si>
  <si>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</si>
  <si>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</si>
  <si>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</si>
  <si>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</si>
  <si>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</si>
  <si>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</si>
  <si>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</si>
  <si>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</si>
  <si>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</si>
  <si>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</si>
  <si>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</si>
  <si>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</si>
  <si>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</si>
  <si>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</si>
  <si>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</si>
  <si>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</si>
  <si>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</si>
  <si>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</si>
  <si>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</si>
  <si>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</si>
  <si>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</si>
  <si>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</si>
  <si>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</si>
  <si>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</si>
  <si>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</si>
  <si>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</si>
  <si>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</si>
  <si>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</si>
  <si>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</si>
  <si>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</si>
  <si>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</si>
  <si>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</si>
  <si>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</si>
  <si>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</si>
  <si>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</si>
  <si>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</si>
  <si>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</si>
  <si>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</si>
  <si>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</si>
  <si>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</si>
  <si>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</si>
  <si>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</si>
  <si>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</si>
  <si>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</si>
  <si>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</si>
  <si>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</si>
  <si>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</si>
  <si>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</si>
  <si>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</si>
  <si>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</si>
  <si>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</si>
  <si>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</si>
  <si>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</si>
  <si>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</si>
  <si>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</si>
  <si>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</si>
  <si>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</si>
  <si>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</si>
  <si>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</si>
  <si>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</si>
  <si>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</si>
  <si>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</si>
  <si>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</si>
  <si>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</si>
  <si>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</si>
  <si>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</si>
  <si>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</si>
  <si>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</si>
  <si>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</si>
  <si>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</si>
  <si>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</si>
  <si>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</si>
  <si>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</si>
  <si>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</si>
  <si>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</si>
  <si>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</si>
  <si>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</si>
  <si>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</si>
  <si>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</si>
  <si>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</si>
  <si>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</si>
  <si>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</si>
  <si>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</si>
  <si>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</si>
  <si>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</si>
  <si>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</si>
  <si>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</si>
  <si>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</si>
  <si>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</si>
  <si>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</si>
  <si>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</si>
  <si>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</si>
  <si>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</si>
  <si>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</si>
  <si>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</si>
  <si>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</si>
  <si>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</si>
  <si>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</si>
  <si>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</si>
  <si>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</si>
  <si>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</si>
  <si>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</si>
  <si>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</si>
  <si>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</si>
  <si>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</si>
  <si>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</si>
  <si>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</si>
  <si>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</si>
  <si>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</si>
  <si>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</si>
  <si>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</si>
  <si>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</si>
  <si>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</si>
  <si>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</si>
  <si>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</si>
  <si>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</si>
  <si>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</si>
  <si>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</si>
  <si>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</si>
  <si>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</si>
  <si>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</si>
  <si>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</si>
  <si>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</si>
  <si>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</si>
  <si>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</si>
  <si>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</si>
  <si>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</si>
  <si>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</si>
  <si>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</si>
  <si>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</si>
  <si>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</si>
  <si>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</si>
  <si>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</si>
  <si>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</si>
  <si>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</si>
  <si>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</si>
  <si>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</si>
  <si>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</si>
  <si>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</si>
  <si>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</si>
  <si>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</si>
  <si>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</si>
  <si>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</si>
  <si>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</si>
  <si>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</si>
  <si>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</si>
  <si>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</si>
  <si>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</si>
  <si>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</si>
  <si>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</si>
  <si>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</si>
  <si>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</si>
  <si>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</si>
  <si>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</si>
  <si>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</si>
  <si>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</si>
  <si>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</si>
  <si>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</si>
  <si>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</si>
  <si>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</si>
  <si>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</si>
  <si>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</si>
  <si>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</si>
  <si>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</si>
  <si>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</si>
  <si>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</si>
  <si>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</si>
  <si>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</si>
  <si>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</si>
  <si>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</si>
  <si>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</si>
  <si>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</si>
  <si>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</si>
  <si>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</si>
  <si>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</si>
  <si>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</si>
  <si>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</si>
  <si>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</si>
  <si>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</si>
  <si>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</si>
  <si>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</si>
  <si>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</si>
  <si>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</si>
  <si>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</si>
  <si>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</si>
  <si>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</si>
  <si>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</si>
  <si>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</si>
  <si>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</si>
  <si>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</si>
  <si>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</si>
  <si>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</si>
  <si>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</si>
  <si>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</si>
  <si>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</si>
  <si>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</si>
  <si>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</si>
  <si>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</si>
  <si>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</si>
  <si>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</si>
  <si>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</si>
  <si>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</si>
  <si>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</si>
  <si>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</si>
  <si>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</si>
  <si>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</si>
  <si>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</si>
  <si>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</si>
  <si>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</si>
  <si>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</si>
  <si>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</si>
  <si>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</si>
  <si>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</si>
  <si>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</si>
  <si>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</si>
  <si>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</si>
  <si>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</si>
  <si>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</si>
  <si>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</si>
  <si>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</si>
  <si>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</si>
  <si>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</si>
  <si>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</si>
  <si>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</si>
  <si>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</si>
  <si>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</si>
  <si>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</si>
  <si>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</si>
  <si>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</si>
  <si>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</si>
  <si>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</si>
  <si>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</si>
  <si>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</si>
  <si>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</si>
  <si>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</si>
  <si>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</si>
  <si>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</si>
  <si>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</si>
  <si>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</si>
  <si>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</si>
  <si>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</si>
  <si>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</si>
  <si>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</si>
  <si>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</si>
  <si>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</si>
  <si>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</si>
  <si>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</si>
  <si>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</si>
  <si>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</si>
  <si>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</si>
  <si>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</si>
  <si>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</si>
  <si>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</si>
  <si>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</si>
  <si>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</si>
  <si>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</si>
  <si>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</si>
  <si>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</si>
  <si>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</si>
  <si>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</si>
  <si>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</si>
  <si>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</si>
  <si>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</si>
  <si>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</si>
  <si>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</si>
  <si>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</si>
  <si>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</si>
  <si>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</si>
  <si>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</si>
  <si>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</si>
  <si>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</si>
  <si>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</si>
  <si>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</si>
  <si>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</si>
  <si>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</si>
  <si>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</si>
  <si>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</si>
  <si>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</si>
  <si>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</si>
  <si>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</si>
  <si>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</si>
  <si>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</si>
  <si>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</si>
  <si>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</si>
  <si>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</si>
  <si>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</si>
  <si>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</si>
  <si>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</si>
  <si>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</si>
  <si>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</si>
  <si>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</si>
  <si>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</si>
  <si>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</si>
  <si>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</si>
  <si>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</si>
  <si>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</si>
  <si>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</si>
  <si>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</si>
  <si>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</si>
  <si>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</si>
  <si>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</si>
  <si>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</si>
  <si>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</si>
  <si>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</si>
  <si>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</si>
  <si>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</si>
  <si>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</si>
  <si>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</si>
  <si>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</si>
  <si>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</si>
  <si>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</si>
  <si>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</si>
  <si>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</si>
  <si>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</si>
  <si>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</si>
  <si>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</si>
  <si>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</si>
  <si>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</si>
  <si>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</si>
  <si>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</si>
  <si>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</si>
  <si>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</si>
  <si>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</si>
  <si>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</si>
  <si>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</si>
  <si>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</si>
  <si>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</si>
  <si>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</si>
  <si>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</si>
  <si>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</si>
  <si>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</si>
  <si>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</si>
  <si>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</si>
  <si>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</si>
  <si>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</si>
  <si>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</si>
  <si>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</si>
  <si>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</si>
  <si>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</si>
  <si>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</si>
  <si>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</si>
  <si>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</si>
  <si>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</si>
  <si>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</si>
  <si>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</si>
  <si>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</si>
  <si>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</si>
  <si>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</si>
  <si>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</si>
  <si>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</si>
  <si>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</si>
  <si>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</si>
  <si>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</si>
  <si>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</si>
  <si>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</si>
  <si>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</si>
  <si>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</si>
  <si>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</si>
  <si>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</si>
  <si>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</si>
  <si>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</si>
  <si>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</si>
  <si>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</si>
  <si>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</si>
  <si>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</si>
  <si>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</si>
  <si>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</si>
  <si>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</si>
  <si>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</si>
  <si>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</si>
  <si>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</si>
  <si>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</si>
  <si>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</si>
  <si>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</si>
  <si>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</si>
  <si>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</si>
  <si>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</si>
  <si>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</si>
  <si>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</si>
  <si>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</si>
  <si>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</si>
  <si>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</si>
  <si>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</si>
  <si>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</si>
  <si>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</si>
  <si>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</si>
  <si>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</si>
  <si>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</si>
  <si>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</si>
  <si>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</si>
  <si>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</si>
  <si>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</si>
  <si>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</si>
  <si>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</si>
  <si>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</si>
  <si>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</si>
  <si>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</si>
  <si>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</si>
  <si>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</si>
  <si>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</si>
  <si>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</si>
  <si>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</si>
  <si>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</si>
  <si>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</si>
  <si>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</si>
  <si>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</si>
  <si>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</si>
  <si>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</si>
  <si>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</si>
  <si>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</si>
  <si>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</si>
  <si>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</si>
  <si>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</si>
  <si>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</si>
  <si>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</si>
  <si>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</si>
  <si>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</si>
  <si>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</si>
  <si>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</si>
  <si>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</si>
  <si>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</si>
  <si>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</si>
  <si>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</si>
  <si>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</si>
  <si>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</si>
  <si>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</si>
  <si>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</si>
  <si>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</si>
  <si>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</si>
  <si>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</si>
  <si>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</si>
  <si>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</si>
  <si>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</si>
  <si>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</si>
  <si>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</si>
  <si>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</si>
  <si>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</si>
  <si>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</si>
  <si>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</si>
  <si>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</si>
  <si>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</si>
  <si>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</si>
  <si>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</si>
  <si>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</si>
  <si>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</si>
  <si>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</si>
  <si>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</si>
  <si>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</si>
  <si>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</si>
  <si>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</si>
  <si>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</si>
  <si>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</si>
  <si>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</si>
  <si>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</si>
  <si>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</si>
  <si>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</si>
  <si>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</si>
  <si>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</si>
  <si>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</si>
  <si>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</si>
  <si>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</si>
  <si>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</si>
  <si>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</si>
  <si>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</si>
  <si>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</si>
  <si>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</si>
  <si>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</si>
  <si>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</si>
  <si>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</si>
  <si>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</si>
  <si>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</si>
  <si>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</si>
  <si>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</si>
  <si>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</si>
  <si>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</si>
  <si>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</si>
  <si>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</si>
  <si>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</si>
  <si>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</si>
  <si>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</si>
  <si>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</si>
  <si>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</si>
  <si>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</si>
  <si>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</si>
  <si>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</si>
  <si>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</si>
  <si>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</si>
  <si>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</si>
  <si>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</si>
  <si>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</si>
  <si>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</si>
  <si>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</si>
  <si>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</si>
  <si>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</si>
  <si>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</si>
  <si>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</si>
  <si>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</si>
  <si>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</si>
  <si>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</si>
  <si>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</si>
  <si>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</si>
  <si>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</si>
  <si>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</si>
  <si>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</si>
  <si>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</si>
  <si>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</si>
  <si>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</si>
  <si>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</si>
  <si>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</si>
  <si>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</si>
  <si>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</si>
  <si>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</si>
  <si>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</si>
  <si>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</si>
  <si>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</si>
  <si>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</si>
  <si>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</si>
  <si>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</si>
  <si>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</si>
  <si>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</si>
  <si>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</si>
  <si>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</si>
  <si>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</si>
  <si>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</si>
  <si>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</si>
  <si>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</si>
  <si>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</si>
  <si>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</si>
  <si>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</si>
  <si>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</si>
  <si>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</si>
  <si>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</si>
  <si>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</si>
  <si>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</si>
  <si>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</si>
  <si>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</si>
  <si>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</si>
  <si>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</si>
  <si>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</si>
  <si>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</si>
  <si>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</si>
  <si>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</si>
  <si>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</si>
  <si>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</si>
  <si>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</si>
  <si>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</si>
  <si>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</si>
  <si>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</si>
  <si>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</si>
  <si>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</si>
  <si>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</si>
  <si>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</si>
  <si>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</si>
  <si>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</si>
  <si>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</si>
  <si>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</si>
  <si>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</si>
  <si>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</si>
  <si>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</si>
  <si>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</si>
  <si>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</si>
  <si>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</si>
  <si>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</si>
  <si>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</si>
  <si>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</si>
  <si>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</si>
  <si>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</si>
  <si>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</si>
  <si>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</si>
  <si>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</si>
  <si>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</si>
  <si>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</si>
  <si>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</si>
  <si>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</si>
  <si>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</si>
  <si>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</si>
  <si>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</si>
  <si>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</si>
  <si>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</si>
  <si>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</si>
  <si>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</si>
  <si>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</si>
  <si>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</si>
  <si>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</si>
  <si>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</si>
  <si>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</si>
  <si>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</si>
  <si>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</si>
  <si>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</si>
  <si>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</si>
  <si>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</si>
  <si>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</si>
  <si>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</si>
  <si>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</si>
  <si>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</si>
  <si>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</si>
  <si>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</si>
  <si>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</si>
  <si>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</si>
  <si>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</si>
  <si>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</si>
  <si>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</si>
  <si>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</si>
  <si>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</si>
  <si>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</si>
  <si>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</si>
  <si>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</si>
  <si>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</si>
  <si>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</si>
  <si>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</si>
  <si>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</si>
  <si>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</si>
  <si>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</si>
  <si>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</si>
  <si>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</si>
  <si>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</si>
  <si>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</si>
  <si>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</si>
  <si>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</si>
  <si>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</si>
  <si>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</si>
  <si>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</si>
  <si>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</si>
  <si>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</si>
  <si>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</si>
  <si>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</si>
  <si>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</si>
  <si>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</si>
  <si>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</si>
  <si>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</si>
  <si>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</si>
  <si>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</si>
  <si>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</si>
  <si>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</si>
  <si>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</si>
  <si>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</si>
  <si>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</si>
  <si>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</si>
  <si>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</si>
  <si>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</si>
  <si>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</si>
  <si>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</si>
  <si>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</si>
  <si>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</si>
  <si>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</si>
  <si>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</si>
  <si>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</si>
  <si>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</si>
  <si>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</si>
  <si>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</si>
  <si>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</si>
  <si>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</si>
  <si>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</si>
  <si>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</si>
  <si>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</si>
  <si>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</si>
  <si>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</si>
  <si>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</si>
  <si>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</si>
  <si>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</si>
  <si>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</si>
  <si>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</si>
  <si>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</si>
  <si>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</si>
  <si>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</si>
  <si>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</si>
  <si>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</si>
  <si>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</si>
  <si>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</si>
  <si>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</si>
  <si>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</si>
  <si>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</si>
  <si>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</si>
  <si>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</si>
  <si>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</si>
  <si>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</si>
  <si>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</si>
  <si>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</si>
  <si>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</si>
  <si>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</si>
  <si>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</si>
  <si>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</si>
  <si>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</si>
  <si>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</si>
  <si>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</si>
  <si>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</si>
  <si>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</si>
  <si>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</si>
  <si>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</si>
  <si>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</si>
  <si>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</si>
  <si>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</si>
  <si>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</si>
  <si>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</si>
  <si>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</si>
  <si>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</si>
  <si>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</si>
  <si>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</si>
  <si>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</si>
  <si>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</si>
  <si>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</si>
  <si>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</si>
  <si>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</si>
  <si>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</si>
  <si>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</si>
  <si>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</si>
  <si>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</si>
  <si>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</si>
  <si>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</si>
  <si>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</si>
  <si>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</si>
  <si>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</si>
  <si>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</si>
  <si>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</si>
  <si>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</si>
  <si>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</si>
  <si>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</si>
  <si>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</si>
  <si>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</si>
  <si>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</si>
  <si>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</si>
  <si>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</si>
  <si>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</si>
  <si>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</si>
  <si>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</si>
  <si>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</si>
  <si>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</si>
  <si>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</si>
  <si>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</si>
  <si>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</si>
  <si>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</si>
  <si>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</si>
  <si>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</si>
  <si>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</si>
  <si>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</si>
  <si>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</si>
  <si>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</si>
  <si>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</si>
  <si>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</si>
  <si>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</si>
  <si>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</si>
  <si>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</si>
  <si>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</si>
  <si>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</si>
  <si>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</si>
  <si>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</si>
  <si>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</si>
  <si>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</si>
  <si>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</si>
  <si>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</si>
  <si>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</si>
  <si>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</si>
  <si>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</si>
  <si>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</si>
  <si>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</si>
  <si>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</si>
  <si>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</si>
  <si>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</si>
  <si>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</si>
  <si>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</si>
  <si>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</si>
  <si>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</si>
  <si>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</si>
  <si>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</si>
  <si>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</si>
  <si>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</si>
  <si>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</si>
  <si>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</si>
  <si>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</si>
  <si>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</si>
  <si>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</si>
  <si>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</si>
  <si>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</si>
  <si>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</si>
  <si>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</si>
  <si>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</si>
  <si>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</si>
  <si>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</si>
  <si>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</si>
  <si>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</si>
  <si>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</si>
  <si>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</si>
  <si>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</si>
  <si>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</si>
  <si>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</si>
  <si>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</si>
  <si>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</si>
  <si>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</si>
  <si>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</si>
  <si>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</si>
  <si>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</si>
  <si>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</si>
  <si>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</si>
  <si>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</si>
  <si>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</si>
  <si>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</si>
  <si>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</si>
  <si>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</si>
  <si>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</si>
  <si>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</si>
  <si>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</si>
  <si>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</si>
  <si>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</si>
  <si>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</si>
  <si>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</si>
  <si>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</si>
  <si>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</si>
  <si>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</si>
  <si>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</si>
  <si>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</si>
  <si>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</si>
  <si>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</si>
  <si>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</si>
  <si>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</si>
  <si>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</si>
  <si>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</si>
  <si>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</si>
  <si>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</si>
  <si>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</si>
  <si>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</si>
  <si>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</si>
  <si>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</si>
  <si>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</si>
  <si>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</si>
  <si>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</si>
  <si>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</si>
  <si>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</si>
  <si>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</si>
  <si>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</si>
  <si>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</si>
  <si>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</si>
  <si>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</si>
  <si>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</si>
  <si>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</si>
  <si>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</si>
  <si>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</si>
  <si>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</si>
  <si>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</si>
  <si>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</si>
  <si>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</si>
  <si>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</si>
  <si>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</si>
  <si>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</si>
  <si>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</si>
  <si>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</si>
  <si>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</si>
  <si>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</si>
  <si>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</si>
  <si>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</si>
  <si>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</si>
  <si>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</si>
  <si>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</si>
  <si>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</si>
  <si>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</si>
  <si>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</si>
  <si>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</si>
  <si>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</si>
  <si>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</si>
  <si>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</si>
  <si>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</si>
  <si>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</si>
  <si>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</si>
  <si>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</si>
  <si>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</si>
  <si>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</si>
  <si>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</si>
  <si>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</si>
  <si>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</si>
  <si>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</si>
  <si>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</si>
  <si>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</si>
  <si>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</si>
  <si>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</si>
  <si>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</si>
  <si>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</si>
  <si>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</si>
  <si>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</si>
  <si>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</si>
  <si>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</si>
  <si>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</si>
  <si>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</si>
  <si>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</si>
  <si>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</si>
  <si>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</si>
  <si>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</si>
  <si>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</si>
  <si>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</si>
  <si>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</si>
  <si>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</si>
  <si>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</si>
  <si>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</si>
  <si>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</si>
  <si>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</si>
  <si>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</si>
  <si>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</si>
  <si>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</si>
  <si>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</si>
  <si>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</si>
  <si>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</si>
  <si>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</si>
  <si>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</si>
  <si>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</si>
  <si>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</si>
  <si>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</si>
  <si>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</si>
  <si>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</si>
  <si>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</si>
  <si>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</si>
  <si>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</si>
  <si>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</si>
  <si>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</si>
  <si>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</si>
  <si>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</si>
  <si>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</si>
  <si>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</si>
  <si>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</si>
  <si>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</si>
  <si>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</si>
  <si>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</si>
  <si>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</si>
  <si>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</si>
  <si>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</si>
  <si>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</si>
  <si>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</si>
  <si>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</si>
  <si>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</si>
  <si>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</si>
  <si>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</si>
  <si>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</si>
  <si>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</si>
  <si>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</si>
  <si>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</si>
  <si>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</si>
  <si>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</si>
  <si>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</si>
  <si>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</si>
  <si>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</si>
  <si>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</si>
  <si>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</si>
  <si>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</si>
  <si>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</si>
  <si>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</si>
  <si>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</si>
  <si>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</si>
  <si>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</si>
  <si>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</si>
  <si>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</si>
  <si>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</si>
  <si>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</si>
  <si>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</si>
  <si>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</si>
  <si>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</si>
  <si>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</si>
  <si>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</si>
  <si>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</si>
  <si>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</si>
  <si>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</si>
  <si>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</si>
  <si>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</si>
  <si>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</si>
  <si>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</si>
  <si>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</si>
  <si>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</si>
  <si>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</si>
  <si>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</si>
  <si>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</si>
  <si>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</si>
  <si>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</si>
  <si>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</si>
  <si>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</si>
  <si>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</si>
  <si>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</si>
  <si>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</si>
  <si>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</si>
  <si>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</si>
  <si>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</si>
  <si>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</si>
  <si>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</si>
  <si>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</si>
  <si>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</si>
  <si>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</si>
  <si>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</si>
  <si>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</si>
  <si>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</si>
  <si>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</si>
  <si>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</si>
  <si>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</si>
  <si>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</si>
  <si>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</si>
  <si>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</si>
  <si>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</si>
  <si>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</si>
  <si>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</si>
  <si>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</si>
  <si>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</si>
  <si>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</si>
  <si>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</si>
  <si>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</si>
  <si>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</si>
  <si>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</si>
  <si>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</si>
  <si>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</si>
  <si>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</si>
  <si>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</si>
  <si>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</si>
  <si>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</si>
  <si>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</si>
  <si>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</si>
  <si>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</si>
  <si>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</si>
  <si>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</si>
  <si>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</si>
  <si>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</si>
  <si>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</si>
  <si>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</si>
  <si>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</si>
  <si>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</si>
  <si>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</si>
  <si>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</si>
  <si>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</si>
  <si>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</si>
  <si>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</si>
  <si>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</si>
  <si>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</si>
  <si>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</si>
  <si>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</si>
  <si>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</si>
  <si>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</si>
  <si>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</si>
  <si>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</si>
  <si>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</si>
  <si>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</si>
  <si>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</si>
  <si>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</si>
  <si>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</si>
  <si>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</si>
  <si>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</si>
  <si>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</si>
  <si>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</si>
  <si>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</si>
  <si>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</si>
  <si>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</si>
  <si>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</si>
  <si>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</si>
  <si>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</si>
  <si>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</si>
  <si>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</si>
  <si>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</si>
  <si>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</si>
  <si>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</si>
  <si>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</si>
  <si>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</si>
  <si>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</si>
  <si>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</si>
  <si>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</si>
  <si>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</si>
  <si>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</si>
  <si>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</si>
  <si>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</si>
  <si>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</si>
  <si>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</si>
  <si>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</si>
  <si>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</si>
  <si>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</si>
  <si>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</si>
  <si>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</si>
  <si>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</si>
  <si>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</si>
  <si>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</si>
  <si>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</si>
  <si>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</si>
  <si>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</si>
  <si>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</si>
  <si>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</si>
  <si>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</si>
  <si>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</si>
  <si>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</si>
  <si>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</si>
  <si>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</si>
  <si>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</si>
  <si>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</si>
  <si>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</si>
  <si>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</si>
  <si>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</si>
  <si>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</si>
  <si>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</si>
  <si>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</si>
  <si>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</si>
  <si>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</si>
  <si>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</si>
  <si>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</si>
  <si>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</si>
  <si>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</si>
  <si>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</si>
  <si>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</si>
  <si>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</si>
  <si>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</si>
  <si>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</si>
  <si>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</si>
  <si>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</si>
  <si>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</si>
  <si>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</si>
  <si>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</si>
  <si>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</si>
  <si>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</si>
  <si>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</si>
  <si>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</si>
  <si>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</si>
  <si>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</si>
  <si>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</si>
  <si>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</si>
  <si>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</si>
  <si>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</si>
  <si>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</si>
  <si>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</si>
  <si>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</si>
  <si>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</si>
  <si>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</si>
  <si>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</si>
  <si>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</si>
  <si>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</si>
  <si>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</si>
  <si>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</si>
  <si>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</si>
  <si>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</si>
  <si>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</si>
  <si>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</si>
  <si>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</si>
  <si>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</si>
  <si>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</si>
  <si>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</si>
  <si>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</si>
  <si>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</si>
  <si>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</si>
  <si>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</si>
  <si>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</si>
  <si>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</si>
  <si>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</si>
  <si>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</si>
  <si>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</si>
  <si>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</si>
  <si>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</si>
  <si>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</si>
  <si>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</si>
  <si>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</si>
  <si>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</si>
  <si>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</si>
  <si>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</si>
  <si>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</si>
  <si>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</si>
  <si>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</si>
  <si>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</si>
  <si>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</si>
  <si>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</si>
  <si>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</si>
  <si>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</si>
  <si>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</si>
  <si>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</si>
  <si>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</si>
  <si>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</si>
  <si>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</si>
  <si>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</si>
  <si>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</si>
  <si>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</si>
  <si>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</si>
  <si>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</si>
  <si>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</si>
  <si>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</si>
  <si>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</si>
  <si>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</si>
  <si>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</si>
  <si>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</si>
  <si>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</si>
  <si>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</si>
  <si>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</si>
  <si>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</si>
  <si>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</si>
  <si>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</si>
  <si>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</si>
  <si>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</si>
  <si>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</si>
  <si>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</si>
  <si>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</si>
  <si>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</si>
  <si>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</si>
  <si>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</si>
  <si>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</si>
  <si>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</si>
  <si>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</si>
  <si>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</si>
  <si>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</si>
  <si>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</si>
  <si>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</si>
  <si>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</si>
  <si>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</si>
  <si>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</si>
  <si>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</si>
  <si>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</si>
  <si>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</si>
  <si>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</si>
  <si>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</si>
  <si>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</si>
  <si>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</si>
  <si>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</si>
  <si>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</si>
  <si>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</si>
  <si>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</si>
  <si>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</si>
  <si>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</si>
  <si>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</si>
  <si>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</si>
  <si>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</si>
  <si>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</si>
  <si>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</si>
  <si>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</si>
  <si>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</si>
  <si>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</si>
  <si>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</si>
  <si>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</si>
  <si>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</si>
  <si>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</si>
  <si>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</si>
  <si>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</si>
  <si>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</si>
  <si>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</si>
  <si>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</si>
  <si>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</si>
  <si>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</si>
  <si>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</si>
  <si>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</si>
  <si>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</si>
  <si>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</si>
  <si>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</si>
  <si>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</si>
  <si>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</si>
  <si>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</si>
  <si>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</si>
  <si>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</si>
  <si>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</si>
  <si>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</si>
  <si>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</si>
  <si>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</si>
  <si>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</si>
  <si>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</si>
  <si>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</si>
  <si>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</si>
  <si>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</si>
  <si>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</si>
  <si>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</si>
  <si>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</si>
  <si>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</si>
  <si>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</si>
  <si>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</si>
  <si>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</si>
  <si>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</si>
  <si>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</si>
  <si>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</si>
  <si>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</si>
  <si>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</si>
  <si>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</si>
  <si>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</si>
  <si>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</si>
  <si>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</si>
  <si>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</si>
  <si>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</si>
  <si>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</si>
  <si>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</si>
  <si>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</si>
  <si>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</si>
  <si>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</si>
  <si>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</si>
  <si>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</si>
  <si>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</si>
  <si>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</si>
  <si>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</si>
  <si>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</si>
  <si>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</si>
  <si>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</si>
  <si>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</si>
  <si>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</si>
  <si>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</si>
  <si>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</si>
  <si>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</si>
  <si>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</si>
  <si>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</si>
  <si>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</si>
  <si>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</si>
  <si>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</si>
  <si>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</si>
  <si>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</si>
  <si>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</si>
  <si>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</si>
  <si>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</si>
  <si>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</si>
  <si>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</si>
  <si>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</si>
  <si>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</si>
  <si>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</si>
  <si>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</si>
  <si>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</si>
  <si>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</si>
  <si>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</si>
  <si>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</si>
  <si>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</si>
  <si>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</si>
  <si>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</si>
  <si>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</si>
  <si>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</si>
  <si>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</si>
  <si>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</si>
  <si>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</si>
  <si>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</si>
  <si>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</si>
  <si>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</si>
  <si>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</si>
  <si>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</si>
  <si>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</si>
  <si>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</si>
  <si>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</si>
  <si>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</si>
  <si>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</si>
  <si>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</si>
  <si>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</si>
  <si>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</si>
  <si>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</si>
  <si>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</si>
  <si>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</si>
  <si>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</si>
  <si>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</si>
  <si>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</si>
  <si>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</si>
  <si>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</si>
  <si>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</si>
  <si>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</si>
  <si>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</si>
  <si>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</si>
  <si>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</si>
  <si>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</si>
  <si>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</si>
  <si>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</si>
  <si>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</si>
  <si>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</si>
  <si>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</si>
  <si>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</si>
  <si>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</si>
  <si>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</si>
  <si>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</si>
  <si>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</si>
  <si>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</si>
  <si>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</si>
  <si>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</si>
  <si>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</si>
  <si>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</si>
  <si>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</si>
  <si>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</si>
  <si>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</si>
  <si>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</si>
  <si>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</si>
  <si>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</si>
  <si>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</si>
  <si>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</si>
  <si>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</si>
  <si>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</si>
  <si>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</si>
  <si>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</si>
  <si>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</si>
  <si>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</si>
  <si>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</si>
  <si>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</si>
  <si>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</si>
  <si>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</si>
  <si>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</si>
  <si>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</si>
  <si>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</si>
  <si>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</si>
  <si>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</si>
  <si>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</si>
  <si>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</si>
  <si>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</si>
  <si>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</si>
  <si>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</si>
  <si>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</si>
  <si>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</si>
  <si>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</si>
  <si>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</si>
  <si>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</si>
  <si>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</si>
  <si>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</si>
  <si>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</si>
  <si>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</si>
  <si>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</si>
  <si>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</si>
  <si>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</si>
  <si>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</si>
  <si>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</si>
  <si>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</si>
  <si>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</si>
  <si>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</si>
  <si>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</si>
  <si>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</si>
  <si>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</si>
  <si>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</si>
  <si>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</si>
  <si>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</si>
  <si>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</si>
  <si>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</si>
  <si>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</si>
  <si>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</si>
  <si>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</si>
  <si>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</si>
  <si>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</si>
  <si>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</si>
  <si>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</si>
  <si>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</si>
  <si>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</si>
  <si>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</si>
  <si>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</si>
  <si>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</si>
  <si>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</si>
  <si>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</si>
  <si>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</si>
  <si>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</si>
  <si>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</si>
  <si>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</si>
  <si>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</si>
  <si>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</si>
  <si>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</si>
  <si>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</si>
  <si>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</si>
  <si>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</si>
  <si>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</si>
  <si>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</si>
  <si>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</si>
  <si>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</si>
  <si>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</si>
  <si>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</si>
  <si>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</si>
  <si>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</si>
  <si>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</si>
  <si>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</si>
  <si>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</si>
  <si>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</si>
  <si>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</si>
  <si>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</si>
  <si>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</si>
  <si>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</si>
  <si>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</si>
  <si>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</si>
  <si>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</si>
  <si>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</si>
  <si>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</si>
  <si>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</si>
  <si>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</si>
  <si>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</si>
  <si>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</si>
  <si>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</si>
  <si>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</si>
  <si>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</si>
  <si>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</si>
  <si>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</si>
  <si>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</si>
  <si>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</si>
  <si>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</si>
  <si>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</si>
  <si>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</si>
  <si>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</si>
  <si>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</si>
  <si>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</si>
  <si>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</si>
  <si>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</si>
  <si>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</si>
  <si>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</si>
  <si>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</si>
  <si>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</si>
  <si>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</si>
  <si>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</si>
  <si>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</si>
  <si>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</si>
  <si>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</si>
  <si>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</si>
  <si>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</si>
  <si>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</si>
  <si>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</si>
  <si>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</si>
  <si>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</si>
  <si>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</si>
  <si>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</si>
  <si>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</si>
  <si>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</si>
  <si>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</si>
  <si>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</si>
  <si>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</si>
  <si>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</si>
  <si>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</si>
  <si>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</si>
  <si>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</si>
  <si>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</si>
  <si>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</si>
  <si>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</si>
  <si>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</si>
  <si>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</si>
  <si>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</si>
  <si>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</si>
  <si>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</si>
  <si>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</si>
  <si>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</si>
  <si>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</si>
  <si>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</si>
  <si>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</si>
  <si>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</si>
  <si>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</si>
  <si>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</si>
  <si>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</si>
  <si>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</si>
  <si>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</si>
  <si>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</si>
  <si>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</si>
  <si>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</si>
  <si>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</si>
  <si>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</si>
  <si>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</si>
  <si>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</si>
  <si>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</si>
  <si>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</si>
  <si>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</si>
  <si>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</si>
  <si>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</si>
  <si>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</si>
  <si>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</si>
  <si>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</si>
  <si>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</si>
  <si>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</si>
  <si>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</si>
  <si>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</si>
  <si>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</si>
  <si>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</si>
  <si>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</si>
  <si>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</si>
  <si>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</si>
  <si>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</si>
  <si>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</si>
  <si>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</si>
  <si>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</si>
  <si>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</si>
  <si>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</si>
  <si>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</si>
  <si>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</si>
  <si>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</si>
  <si>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</si>
  <si>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</si>
  <si>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</si>
  <si>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</si>
  <si>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</si>
  <si>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</si>
  <si>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</si>
  <si>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</si>
  <si>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</si>
  <si>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</si>
  <si>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</si>
  <si>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</si>
  <si>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</si>
  <si>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</si>
  <si>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</si>
  <si>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</si>
  <si>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</si>
  <si>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</si>
  <si>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</si>
  <si>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</si>
  <si>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</si>
  <si>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</si>
  <si>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</si>
  <si>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</si>
  <si>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</si>
  <si>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</si>
  <si>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</si>
  <si>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</si>
  <si>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</si>
  <si>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</si>
  <si>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</si>
  <si>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</si>
  <si>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</si>
  <si>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</si>
  <si>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</si>
  <si>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</si>
  <si>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</si>
  <si>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</si>
  <si>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</si>
  <si>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</si>
  <si>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</si>
  <si>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</si>
  <si>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</si>
  <si>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</si>
  <si>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</si>
  <si>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</si>
  <si>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</si>
  <si>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</si>
  <si>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</si>
  <si>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</si>
  <si>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</si>
  <si>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</si>
  <si>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</si>
  <si>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</si>
  <si>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</si>
  <si>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</si>
  <si>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</si>
  <si>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</si>
  <si>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</si>
  <si>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</si>
  <si>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</si>
  <si>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</si>
  <si>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</si>
  <si>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</si>
  <si>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</si>
  <si>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</si>
  <si>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</si>
  <si>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</si>
  <si>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</si>
  <si>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</si>
  <si>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</si>
  <si>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</si>
  <si>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</si>
  <si>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</si>
  <si>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</si>
  <si>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</si>
  <si>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</si>
  <si>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</si>
  <si>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</si>
  <si>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</si>
  <si>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</si>
  <si>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</si>
  <si>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</si>
  <si>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</si>
  <si>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</si>
  <si>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</si>
  <si>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</si>
  <si>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</si>
  <si>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</si>
  <si>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</si>
  <si>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</si>
  <si>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</si>
  <si>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</si>
  <si>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</si>
  <si>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</si>
  <si>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</si>
  <si>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</si>
  <si>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</si>
  <si>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</si>
  <si>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</si>
  <si>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</si>
  <si>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</si>
  <si>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</si>
  <si>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</si>
  <si>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</si>
  <si>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</si>
  <si>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</si>
  <si>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</si>
  <si>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</si>
  <si>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</si>
  <si>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</si>
  <si>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</si>
  <si>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</si>
  <si>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</si>
  <si>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</si>
  <si>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</si>
  <si>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</si>
  <si>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</si>
  <si>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</si>
  <si>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</si>
  <si>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</si>
  <si>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</si>
  <si>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</si>
  <si>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</si>
  <si>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</si>
  <si>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</si>
  <si>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</si>
  <si>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</si>
  <si>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</si>
  <si>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</si>
  <si>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</si>
  <si>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</si>
  <si>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</si>
  <si>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</si>
  <si>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</si>
  <si>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</si>
  <si>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</si>
  <si>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</si>
  <si>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</si>
  <si>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</si>
  <si>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</si>
  <si>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</si>
  <si>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</si>
  <si>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</si>
  <si>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</si>
  <si>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</si>
  <si>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</si>
  <si>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</si>
  <si>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</si>
  <si>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</si>
  <si>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</si>
  <si>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</si>
  <si>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</si>
  <si>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</si>
  <si>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</si>
  <si>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</si>
  <si>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</si>
  <si>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</si>
  <si>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</si>
  <si>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</si>
  <si>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</si>
  <si>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</si>
  <si>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</si>
  <si>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</si>
  <si>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</si>
  <si>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</si>
  <si>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</si>
  <si>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</si>
  <si>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</si>
  <si>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</si>
  <si>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</si>
  <si>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</si>
  <si>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</si>
  <si>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</si>
  <si>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</si>
  <si>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</si>
  <si>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</si>
  <si>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</si>
  <si>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</si>
  <si>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</si>
  <si>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</si>
  <si>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</si>
  <si>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</si>
  <si>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</si>
  <si>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</si>
  <si>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</si>
  <si>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</si>
  <si>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</si>
  <si>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</si>
  <si>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</si>
  <si>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</si>
  <si>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</si>
  <si>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</si>
  <si>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</si>
  <si>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</si>
  <si>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</si>
  <si>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</si>
  <si>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</si>
  <si>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</si>
  <si>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</si>
  <si>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</si>
  <si>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</si>
  <si>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</si>
  <si>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</si>
  <si>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</si>
  <si>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</si>
  <si>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</si>
  <si>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</si>
  <si>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</si>
  <si>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</si>
  <si>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</si>
  <si>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</si>
  <si>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</si>
  <si>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</si>
  <si>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</si>
  <si>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</si>
  <si>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</si>
  <si>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</si>
  <si>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</si>
  <si>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</si>
  <si>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</si>
  <si>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</si>
  <si>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</si>
  <si>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</si>
  <si>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</si>
  <si>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</si>
  <si>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</si>
  <si>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</si>
  <si>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</si>
  <si>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</si>
  <si>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</si>
  <si>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</si>
  <si>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</si>
  <si>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</si>
  <si>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</si>
  <si>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</si>
  <si>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</si>
  <si>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</si>
  <si>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</si>
  <si>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</si>
  <si>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</si>
  <si>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</si>
  <si>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</si>
  <si>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</si>
  <si>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</si>
  <si>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</si>
  <si>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</si>
  <si>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</si>
  <si>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</si>
  <si>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</si>
  <si>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</si>
  <si>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</si>
  <si>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</si>
  <si>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</si>
  <si>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</si>
  <si>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</si>
  <si>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</si>
  <si>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</si>
  <si>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</si>
  <si>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</si>
  <si>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</si>
  <si>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</si>
  <si>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</si>
  <si>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</si>
  <si>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</si>
  <si>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</si>
  <si>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</si>
  <si>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</si>
  <si>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</si>
  <si>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</si>
  <si>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</si>
  <si>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</si>
  <si>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</si>
  <si>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</si>
  <si>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</si>
  <si>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</si>
  <si>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</si>
  <si>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</si>
  <si>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</si>
  <si>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</si>
  <si>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</si>
  <si>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</si>
  <si>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</si>
  <si>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</si>
  <si>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</si>
  <si>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</si>
  <si>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</si>
  <si>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</si>
  <si>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</si>
  <si>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</si>
  <si>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</si>
  <si>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</si>
  <si>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</si>
  <si>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</si>
  <si>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</si>
  <si>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</si>
  <si>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</si>
  <si>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</si>
  <si>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</si>
  <si>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</si>
  <si>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</si>
  <si>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</si>
  <si>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</si>
  <si>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</si>
  <si>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</si>
  <si>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</si>
  <si>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</si>
  <si>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</si>
  <si>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</si>
  <si>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</si>
  <si>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</si>
  <si>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</si>
  <si>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</si>
  <si>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</si>
  <si>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</si>
  <si>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</si>
  <si>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</si>
  <si>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</si>
  <si>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</si>
  <si>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</si>
  <si>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</si>
  <si>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</si>
  <si>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</si>
  <si>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</si>
  <si>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</si>
  <si>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</si>
  <si>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</si>
  <si>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</si>
  <si>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</si>
  <si>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</si>
  <si>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</si>
  <si>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</si>
  <si>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</si>
  <si>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</si>
  <si>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</si>
  <si>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</si>
  <si>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</si>
  <si>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</si>
  <si>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</si>
  <si>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</si>
  <si>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</si>
  <si>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</si>
  <si>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</si>
  <si>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</si>
  <si>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</si>
  <si>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</si>
  <si>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</si>
  <si>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</si>
  <si>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</si>
  <si>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</si>
  <si>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</si>
  <si>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</si>
  <si>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</si>
  <si>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</si>
  <si>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</si>
  <si>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</si>
  <si>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</si>
  <si>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</si>
  <si>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</si>
  <si>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</si>
  <si>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</si>
  <si>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</si>
  <si>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</si>
  <si>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</si>
  <si>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</si>
  <si>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</si>
  <si>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</si>
  <si>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</si>
  <si>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</si>
  <si>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</si>
  <si>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</si>
  <si>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</si>
  <si>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</si>
  <si>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</si>
  <si>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</si>
  <si>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</si>
  <si>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</si>
  <si>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</si>
  <si>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</si>
  <si>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</si>
  <si>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</si>
  <si>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</si>
  <si>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</si>
  <si>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</si>
  <si>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</si>
  <si>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</si>
  <si>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</si>
  <si>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</si>
  <si>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</si>
  <si>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</si>
  <si>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</si>
  <si>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</si>
  <si>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</si>
  <si>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</si>
  <si>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</si>
  <si>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</si>
  <si>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</si>
  <si>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</si>
  <si>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</si>
  <si>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</si>
  <si>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</si>
  <si>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</si>
  <si>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</si>
  <si>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</si>
  <si>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</si>
  <si>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</si>
  <si>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</si>
  <si>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</si>
  <si>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</si>
  <si>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</si>
  <si>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</si>
  <si>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</si>
  <si>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</si>
  <si>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</si>
  <si>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</si>
  <si>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</si>
  <si>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</si>
  <si>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</si>
  <si>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</si>
  <si>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</si>
  <si>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</si>
  <si>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</si>
  <si>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</si>
  <si>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</si>
  <si>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</si>
  <si>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</si>
  <si>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</si>
  <si>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</si>
  <si>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</si>
  <si>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</si>
  <si>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</si>
  <si>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</si>
  <si>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</si>
  <si>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</si>
  <si>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</si>
  <si>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</si>
  <si>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</si>
  <si>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</si>
  <si>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</si>
  <si>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</si>
  <si>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</si>
  <si>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</si>
  <si>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</si>
  <si>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</si>
  <si>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</si>
  <si>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</si>
  <si>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</si>
  <si>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</si>
  <si>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</si>
  <si>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</si>
  <si>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</si>
  <si>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</si>
  <si>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</si>
  <si>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</si>
  <si>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</si>
  <si>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</si>
  <si>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</si>
  <si>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</si>
  <si>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</si>
  <si>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</si>
  <si>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</si>
  <si>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</si>
  <si>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</si>
  <si>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</si>
  <si>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</si>
  <si>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</si>
  <si>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</si>
  <si>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</si>
  <si>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</si>
  <si>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</si>
  <si>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</si>
  <si>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</si>
  <si>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</si>
  <si>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</si>
  <si>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</si>
  <si>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</si>
  <si>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</si>
  <si>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</si>
  <si>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</si>
  <si>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</si>
  <si>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</si>
  <si>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</si>
  <si>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</si>
  <si>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</si>
  <si>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</si>
  <si>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</si>
  <si>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</si>
  <si>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</si>
  <si>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</si>
  <si>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</si>
  <si>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</si>
  <si>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</si>
  <si>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</si>
  <si>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</si>
  <si>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</si>
  <si>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</si>
  <si>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</si>
  <si>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</si>
  <si>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</si>
  <si>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</si>
  <si>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</si>
  <si>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</si>
  <si>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</si>
  <si>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</si>
  <si>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</si>
  <si>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</si>
  <si>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</si>
  <si>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</si>
  <si>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</si>
  <si>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</si>
  <si>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</si>
  <si>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</si>
  <si>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</si>
  <si>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</si>
  <si>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</si>
  <si>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</si>
  <si>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</si>
  <si>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</si>
  <si>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</si>
  <si>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</si>
  <si>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</si>
  <si>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</si>
  <si>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</si>
  <si>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</si>
  <si>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</si>
  <si>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</si>
  <si>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</si>
  <si>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</si>
  <si>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</si>
  <si>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</si>
  <si>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</si>
  <si>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</si>
  <si>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</si>
  <si>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</si>
  <si>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</si>
  <si>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</si>
  <si>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</si>
  <si>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</si>
  <si>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</si>
  <si>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</si>
  <si>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</si>
  <si>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</si>
  <si>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</si>
  <si>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</si>
  <si>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</si>
  <si>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</si>
  <si>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</si>
  <si>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</si>
  <si>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</si>
  <si>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</si>
  <si>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</si>
  <si>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</si>
  <si>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</si>
  <si>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</si>
  <si>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</si>
  <si>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</si>
  <si>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</si>
  <si>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</si>
  <si>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</si>
  <si>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</si>
  <si>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</si>
  <si>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</si>
  <si>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</si>
  <si>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</si>
  <si>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</si>
  <si>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</si>
  <si>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</si>
  <si>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</si>
  <si>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</si>
  <si>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</si>
  <si>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</si>
  <si>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</si>
  <si>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</si>
  <si>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</si>
  <si>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</si>
  <si>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</si>
  <si>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</si>
  <si>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</si>
  <si>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</si>
  <si>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</si>
  <si>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</si>
  <si>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</si>
  <si>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</si>
  <si>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</si>
  <si>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</si>
  <si>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</si>
  <si>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</si>
  <si>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</si>
  <si>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</si>
  <si>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</si>
  <si>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</si>
  <si>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</si>
  <si>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</si>
  <si>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</si>
  <si>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</si>
  <si>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</si>
  <si>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</si>
  <si>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</si>
  <si>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</si>
  <si>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</si>
  <si>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</si>
  <si>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</si>
  <si>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</si>
  <si>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</si>
  <si>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</si>
  <si>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</si>
  <si>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</si>
  <si>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</si>
  <si>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</si>
  <si>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</si>
  <si>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</si>
  <si>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</si>
  <si>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</si>
  <si>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</si>
  <si>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</si>
  <si>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</si>
  <si>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</si>
  <si>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</si>
  <si>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</si>
  <si>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</si>
  <si>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</si>
  <si>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</si>
  <si>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</si>
  <si>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</si>
  <si>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</si>
  <si>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</si>
  <si>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</si>
  <si>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</si>
  <si>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</si>
  <si>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</si>
  <si>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</si>
  <si>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</si>
  <si>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</si>
  <si>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</si>
  <si>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</si>
  <si>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</si>
  <si>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</si>
  <si>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</si>
  <si>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</si>
  <si>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</si>
  <si>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</si>
  <si>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</si>
  <si>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</si>
  <si>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</si>
  <si>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</si>
  <si>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</si>
  <si>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</si>
  <si>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</si>
  <si>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</si>
  <si>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</si>
  <si>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</si>
  <si>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</si>
  <si>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</si>
  <si>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</si>
  <si>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</si>
  <si>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</si>
  <si>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</si>
  <si>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</si>
  <si>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</si>
  <si>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</si>
  <si>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</si>
  <si>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</si>
  <si>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</si>
  <si>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</si>
  <si>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</si>
  <si>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</si>
  <si>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</si>
  <si>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</si>
  <si>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</si>
  <si>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</si>
  <si>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</si>
  <si>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</si>
  <si>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</si>
  <si>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</si>
  <si>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</si>
  <si>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</si>
  <si>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</si>
  <si>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</si>
  <si>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</si>
  <si>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</si>
  <si>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</si>
  <si>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</si>
  <si>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</si>
  <si>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</si>
  <si>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</si>
  <si>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</si>
  <si>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</si>
  <si>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</si>
  <si>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</si>
  <si>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</si>
  <si>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</si>
  <si>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</si>
  <si>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</si>
  <si>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</si>
  <si>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</si>
  <si>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</si>
  <si>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</si>
  <si>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</si>
  <si>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</si>
  <si>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</si>
  <si>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</si>
  <si>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</si>
  <si>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</si>
  <si>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</si>
  <si>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</si>
  <si>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</si>
  <si>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</si>
  <si>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</si>
  <si>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</si>
  <si>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</si>
  <si>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</si>
  <si>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</si>
  <si>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</si>
  <si>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</si>
  <si>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</si>
  <si>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</si>
  <si>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</si>
  <si>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</si>
  <si>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</si>
  <si>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</si>
  <si>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</si>
  <si>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</si>
  <si>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</si>
  <si>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</si>
  <si>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</si>
  <si>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</si>
  <si>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</si>
  <si>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</si>
  <si>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</si>
  <si>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</si>
  <si>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</si>
  <si>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</si>
  <si>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</si>
  <si>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</si>
  <si>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</si>
  <si>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</si>
  <si>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</si>
  <si>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</si>
  <si>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</si>
  <si>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</si>
  <si>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</si>
  <si>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</si>
  <si>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</si>
  <si>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</si>
  <si>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</si>
  <si>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</si>
  <si>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</si>
  <si>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</si>
  <si>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</si>
  <si>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</si>
  <si>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</si>
  <si>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</si>
  <si>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</si>
  <si>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</si>
  <si>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</si>
  <si>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</si>
  <si>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</si>
  <si>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</si>
  <si>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</si>
  <si>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</si>
  <si>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</si>
  <si>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</si>
  <si>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</si>
  <si>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</si>
  <si>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</si>
  <si>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</si>
  <si>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</si>
  <si>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</si>
  <si>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</si>
  <si>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</si>
  <si>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</si>
  <si>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</si>
  <si>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</si>
  <si>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</si>
  <si>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</si>
  <si>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</si>
  <si>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</si>
  <si>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</si>
  <si>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</si>
  <si>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</si>
  <si>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</si>
  <si>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</si>
  <si>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</si>
  <si>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</si>
  <si>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</si>
  <si>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</si>
  <si>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</si>
  <si>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</si>
  <si>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</si>
  <si>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</si>
  <si>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</si>
  <si>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</si>
  <si>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</si>
  <si>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</si>
  <si>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</si>
  <si>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</si>
  <si>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</si>
  <si>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</si>
  <si>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</si>
  <si>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</si>
  <si>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</si>
  <si>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</si>
  <si>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</si>
  <si>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</si>
  <si>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</si>
  <si>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</si>
  <si>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</si>
  <si>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</si>
  <si>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</si>
  <si>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</si>
  <si>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</si>
  <si>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</si>
  <si>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</si>
  <si>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</si>
  <si>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</si>
  <si>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</si>
  <si>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</si>
  <si>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</si>
  <si>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</si>
  <si>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</si>
  <si>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</si>
  <si>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</si>
  <si>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</si>
  <si>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</si>
  <si>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</si>
  <si>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</si>
  <si>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</si>
  <si>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</si>
  <si>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</si>
  <si>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</si>
  <si>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</si>
  <si>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</si>
  <si>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</si>
  <si>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</si>
  <si>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</si>
  <si>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</si>
  <si>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</si>
  <si>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</si>
  <si>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</si>
  <si>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</si>
  <si>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</si>
  <si>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</si>
  <si>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</si>
  <si>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</si>
  <si>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</si>
  <si>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</si>
  <si>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</si>
  <si>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</si>
  <si>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</si>
  <si>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</si>
  <si>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</si>
  <si>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</si>
  <si>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</si>
  <si>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</si>
  <si>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</si>
  <si>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</si>
  <si>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</si>
  <si>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</si>
  <si>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</si>
  <si>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</si>
  <si>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</si>
  <si>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</si>
  <si>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</si>
  <si>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</si>
  <si>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</si>
  <si>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</si>
  <si>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</si>
  <si>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</si>
  <si>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</si>
  <si>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</si>
  <si>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</si>
  <si>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</si>
  <si>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</si>
  <si>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</si>
  <si>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</si>
  <si>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</si>
  <si>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</si>
  <si>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</si>
  <si>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</si>
  <si>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</si>
  <si>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</si>
  <si>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</si>
  <si>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</si>
  <si>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</si>
  <si>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</si>
  <si>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</si>
  <si>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</si>
  <si>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</si>
  <si>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</si>
  <si>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</si>
  <si>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</si>
  <si>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</si>
  <si>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</si>
  <si>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</si>
  <si>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</si>
  <si>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</si>
  <si>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</si>
  <si>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</si>
  <si>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</si>
  <si>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</si>
  <si>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</si>
  <si>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</si>
  <si>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</si>
  <si>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</si>
  <si>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</si>
  <si>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</si>
  <si>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</si>
  <si>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</si>
  <si>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</si>
  <si>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</si>
  <si>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</si>
  <si>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</si>
  <si>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</si>
  <si>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</si>
  <si>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</si>
  <si>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</si>
  <si>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</si>
  <si>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</si>
  <si>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</si>
  <si>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</si>
  <si>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</si>
  <si>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</si>
  <si>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</si>
  <si>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</si>
  <si>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</si>
  <si>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</si>
  <si>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</si>
  <si>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</si>
  <si>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</si>
  <si>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</si>
  <si>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</si>
  <si>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</si>
  <si>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</si>
  <si>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</si>
  <si>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</si>
  <si>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</si>
  <si>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</si>
  <si>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</si>
  <si>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</si>
  <si>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</si>
  <si>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</si>
  <si>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</si>
  <si>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</si>
  <si>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</si>
  <si>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</si>
  <si>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</si>
  <si>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</si>
  <si>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</si>
  <si>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</si>
  <si>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</si>
  <si>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</si>
  <si>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</si>
  <si>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</si>
  <si>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</si>
  <si>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</si>
  <si>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</si>
  <si>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</si>
  <si>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</si>
  <si>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</si>
  <si>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</si>
  <si>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</si>
  <si>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</si>
  <si>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</si>
  <si>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</si>
  <si>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</si>
  <si>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</si>
  <si>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</si>
  <si>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</si>
  <si>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</si>
  <si>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</si>
  <si>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</si>
  <si>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</si>
  <si>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</si>
  <si>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</si>
  <si>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</si>
  <si>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</si>
  <si>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</si>
  <si>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</si>
  <si>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</si>
  <si>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</si>
  <si>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</si>
  <si>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</si>
  <si>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</si>
  <si>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</si>
  <si>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</si>
  <si>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</si>
  <si>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</si>
  <si>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</si>
  <si>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</si>
  <si>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</si>
  <si>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</si>
  <si>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</si>
  <si>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</si>
  <si>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</si>
  <si>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</si>
  <si>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</si>
  <si>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</si>
  <si>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</si>
  <si>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</si>
  <si>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</si>
  <si>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</si>
  <si>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</si>
  <si>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</si>
  <si>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</si>
  <si>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</si>
  <si>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</si>
  <si>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</si>
  <si>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</si>
  <si>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</si>
  <si>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</si>
  <si>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</si>
  <si>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</si>
  <si>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</si>
  <si>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</si>
  <si>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</si>
  <si>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</si>
  <si>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</si>
  <si>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</si>
  <si>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</si>
  <si>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</si>
  <si>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</si>
  <si>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</si>
  <si>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</si>
  <si>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</si>
  <si>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</si>
  <si>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</si>
  <si>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</si>
  <si>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</si>
  <si>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</si>
  <si>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</si>
  <si>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</si>
  <si>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</si>
  <si>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</si>
  <si>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</si>
  <si>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</si>
  <si>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</si>
  <si>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</si>
  <si>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</si>
  <si>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</si>
  <si>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</si>
  <si>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</si>
  <si>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</si>
  <si>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</si>
  <si>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</si>
  <si>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</si>
  <si>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</si>
  <si>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</si>
  <si>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</si>
  <si>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</si>
  <si>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</si>
  <si>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</si>
  <si>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</si>
  <si>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</si>
  <si>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</si>
  <si>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</si>
  <si>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</si>
  <si>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</si>
  <si>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</si>
  <si>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</si>
  <si>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</si>
  <si>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</si>
  <si>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</si>
  <si>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</si>
  <si>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</si>
  <si>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</si>
  <si>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</si>
  <si>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</si>
  <si>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</si>
  <si>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</si>
  <si>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</si>
  <si>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</si>
  <si>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</si>
  <si>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</si>
  <si>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</si>
  <si>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</si>
  <si>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</si>
  <si>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</si>
  <si>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</si>
  <si>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</si>
  <si>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</si>
  <si>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</si>
  <si>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</si>
  <si>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</si>
  <si>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</si>
  <si>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</si>
  <si>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</si>
  <si>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</si>
  <si>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</si>
  <si>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</si>
  <si>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</si>
  <si>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</si>
  <si>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</si>
  <si>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</si>
  <si>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</si>
  <si>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</si>
  <si>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</si>
  <si>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</si>
  <si>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</si>
  <si>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</si>
  <si>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</si>
  <si>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</si>
  <si>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</si>
  <si>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</si>
  <si>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</si>
  <si>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</si>
  <si>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</si>
  <si>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</si>
  <si>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</si>
  <si>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</si>
  <si>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</si>
  <si>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</si>
  <si>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</si>
  <si>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</si>
  <si>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</si>
  <si>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</si>
  <si>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</si>
  <si>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</si>
  <si>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</si>
  <si>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</si>
  <si>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</si>
  <si>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</si>
  <si>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</si>
  <si>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</si>
  <si>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</si>
  <si>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</si>
  <si>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</si>
  <si>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</si>
  <si>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</si>
  <si>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</si>
  <si>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</si>
  <si>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</si>
  <si>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</si>
  <si>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</si>
  <si>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</si>
  <si>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</si>
  <si>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</si>
  <si>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</si>
  <si>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</si>
  <si>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</si>
  <si>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</si>
  <si>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</si>
  <si>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</si>
  <si>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</si>
  <si>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</si>
  <si>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</si>
  <si>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</si>
  <si>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</si>
  <si>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</si>
  <si>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</si>
  <si>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</si>
  <si>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</si>
  <si>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</si>
  <si>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</si>
  <si>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</si>
  <si>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</si>
  <si>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</si>
  <si>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</si>
  <si>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</si>
  <si>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</si>
  <si>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</si>
  <si>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</si>
  <si>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</si>
  <si>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</si>
  <si>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</si>
  <si>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</si>
  <si>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</si>
  <si>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</si>
  <si>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</si>
  <si>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</si>
  <si>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</si>
  <si>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</si>
  <si>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</si>
  <si>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</si>
  <si>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</si>
  <si>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</si>
  <si>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</si>
  <si>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</si>
  <si>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</si>
  <si>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</si>
  <si>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</si>
  <si>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</si>
  <si>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</si>
  <si>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</si>
  <si>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</si>
  <si>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</si>
  <si>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</si>
  <si>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</si>
  <si>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</si>
  <si>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</si>
  <si>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</si>
  <si>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</si>
  <si>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</si>
  <si>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</si>
  <si>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</si>
  <si>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</si>
  <si>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</si>
  <si>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</si>
  <si>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</si>
  <si>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</si>
  <si>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</si>
  <si>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</si>
  <si>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</si>
  <si>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</si>
  <si>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</si>
  <si>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</si>
  <si>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</si>
  <si>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</si>
  <si>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</si>
  <si>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</si>
  <si>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</si>
  <si>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</si>
  <si>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</si>
  <si>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</si>
  <si>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</si>
  <si>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</si>
  <si>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</si>
  <si>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</si>
  <si>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</si>
  <si>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</si>
  <si>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</si>
  <si>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</si>
  <si>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</si>
  <si>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</si>
  <si>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</si>
  <si>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</si>
  <si>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</si>
  <si>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</si>
  <si>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</si>
  <si>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</si>
  <si>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</si>
  <si>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</si>
  <si>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</si>
  <si>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</si>
  <si>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</si>
  <si>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</si>
  <si>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</si>
  <si>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</si>
  <si>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</si>
  <si>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</si>
  <si>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</si>
  <si>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</si>
  <si>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</si>
  <si>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</si>
  <si>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</si>
  <si>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</si>
  <si>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</si>
  <si>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</si>
  <si>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</si>
  <si>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</si>
  <si>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</si>
  <si>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</si>
  <si>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</si>
  <si>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</si>
  <si>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</si>
  <si>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</si>
  <si>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</si>
  <si>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</si>
  <si>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</si>
  <si>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</si>
  <si>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</si>
  <si>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</si>
  <si>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</si>
  <si>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</si>
  <si>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</si>
  <si>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</si>
  <si>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</si>
  <si>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</si>
  <si>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</si>
  <si>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</si>
  <si>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</si>
  <si>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</si>
  <si>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</si>
  <si>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</si>
  <si>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</si>
  <si>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</si>
  <si>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</si>
  <si>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</si>
  <si>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</si>
  <si>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</si>
  <si>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</si>
  <si>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</si>
  <si>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</si>
  <si>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</si>
  <si>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</si>
  <si>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</si>
  <si>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</si>
  <si>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</si>
  <si>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</si>
  <si>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</si>
  <si>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</si>
  <si>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</si>
  <si>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</si>
  <si>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</si>
  <si>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</si>
  <si>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</si>
  <si>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</si>
  <si>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</si>
  <si>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</si>
  <si>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</si>
  <si>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</si>
  <si>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</si>
  <si>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</si>
  <si>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</si>
  <si>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</si>
  <si>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</si>
  <si>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</si>
  <si>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</si>
  <si>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</si>
  <si>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</si>
  <si>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</si>
  <si>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</si>
  <si>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</si>
  <si>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</si>
  <si>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</si>
  <si>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</si>
  <si>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</si>
  <si>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</si>
  <si>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</si>
  <si>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</si>
  <si>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</si>
  <si>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</si>
  <si>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</si>
  <si>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</si>
  <si>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</si>
  <si>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</si>
  <si>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</si>
  <si>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</si>
  <si>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</si>
  <si>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</si>
  <si>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</si>
  <si>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</si>
  <si>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</si>
  <si>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</si>
  <si>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</si>
  <si>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</si>
  <si>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</si>
  <si>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</si>
  <si>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</si>
  <si>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</si>
  <si>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</si>
  <si>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</si>
  <si>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</si>
  <si>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</si>
  <si>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</si>
  <si>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</si>
  <si>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</si>
  <si>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</si>
  <si>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</si>
  <si>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</si>
  <si>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</si>
  <si>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</si>
  <si>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</si>
  <si>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</si>
  <si>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</si>
  <si>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</si>
  <si>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</si>
  <si>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</si>
  <si>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</si>
  <si>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</si>
  <si>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</si>
  <si>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</si>
  <si>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</si>
  <si>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</si>
  <si>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</si>
  <si>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</si>
  <si>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</si>
  <si>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</si>
  <si>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</si>
  <si>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</si>
  <si>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</si>
  <si>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</si>
  <si>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</si>
  <si>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</si>
  <si>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</si>
  <si>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</si>
  <si>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</si>
  <si>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</si>
  <si>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</si>
  <si>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</si>
  <si>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</si>
  <si>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</si>
  <si>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</si>
  <si>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</si>
  <si>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</si>
  <si>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</si>
  <si>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</si>
  <si>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</si>
  <si>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</si>
  <si>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</si>
  <si>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</si>
  <si>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</si>
  <si>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</si>
  <si>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</si>
  <si>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</si>
  <si>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</si>
  <si>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</si>
  <si>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</si>
  <si>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</si>
  <si>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</si>
  <si>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</si>
  <si>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</si>
  <si>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</si>
  <si>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</si>
  <si>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</si>
  <si>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</si>
  <si>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</si>
  <si>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</si>
  <si>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</si>
  <si>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</si>
  <si>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</si>
  <si>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</si>
  <si>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</si>
  <si>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</si>
  <si>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</si>
  <si>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</si>
  <si>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</si>
  <si>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</si>
  <si>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</si>
  <si>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</si>
  <si>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</si>
  <si>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</si>
  <si>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</si>
  <si>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</si>
  <si>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</si>
  <si>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</si>
  <si>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</si>
  <si>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</si>
  <si>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</si>
  <si>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</si>
  <si>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</si>
  <si>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</si>
  <si>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</si>
  <si>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</si>
  <si>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</si>
  <si>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</si>
  <si>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</si>
  <si>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</si>
  <si>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</si>
  <si>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</si>
  <si>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</si>
  <si>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</si>
  <si>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</si>
  <si>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</si>
  <si>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</si>
  <si>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</si>
  <si>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</si>
  <si>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</si>
  <si>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</si>
  <si>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</si>
  <si>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</si>
  <si>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</si>
  <si>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</si>
  <si>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</si>
  <si>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</si>
  <si>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</si>
  <si>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</si>
  <si>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</si>
  <si>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</si>
  <si>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</si>
  <si>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</si>
  <si>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</si>
  <si>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</si>
  <si>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</si>
  <si>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</si>
  <si>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</si>
  <si>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</si>
  <si>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</si>
  <si>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</si>
  <si>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</si>
  <si>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</si>
  <si>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</si>
  <si>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</si>
  <si>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</si>
  <si>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</si>
  <si>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</si>
  <si>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</si>
  <si>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</si>
  <si>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</si>
  <si>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</si>
  <si>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</si>
  <si>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</si>
  <si>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</si>
  <si>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</si>
  <si>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</si>
  <si>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</si>
  <si>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</si>
  <si>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</si>
  <si>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</si>
  <si>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</si>
  <si>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</si>
  <si>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</si>
  <si>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</si>
  <si>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</si>
  <si>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</si>
  <si>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</si>
  <si>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</si>
  <si>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</si>
  <si>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</si>
  <si>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</si>
  <si>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</si>
  <si>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</si>
  <si>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</si>
  <si>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</si>
  <si>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</si>
  <si>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</si>
  <si>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</si>
  <si>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</si>
  <si>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</si>
  <si>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</si>
  <si>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</si>
  <si>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</si>
  <si>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</si>
  <si>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</si>
  <si>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</si>
  <si>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</si>
  <si>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</si>
  <si>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</si>
  <si>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</si>
  <si>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</si>
  <si>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</si>
  <si>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</si>
  <si>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</si>
  <si>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</si>
  <si>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</si>
  <si>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</si>
  <si>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</si>
  <si>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</si>
  <si>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</si>
  <si>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</si>
  <si>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</si>
  <si>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</si>
  <si>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</si>
  <si>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</si>
  <si>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</si>
  <si>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</si>
  <si>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</si>
  <si>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</si>
  <si>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</si>
  <si>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</si>
  <si>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</si>
  <si>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</si>
  <si>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</si>
  <si>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</si>
  <si>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</si>
  <si>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</si>
  <si>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</si>
  <si>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</si>
  <si>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</si>
  <si>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</si>
  <si>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</si>
  <si>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</si>
  <si>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</si>
  <si>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</si>
  <si>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</si>
  <si>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</si>
  <si>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</si>
  <si>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</si>
  <si>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</si>
  <si>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</si>
  <si>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</si>
  <si>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</si>
  <si>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</si>
  <si>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</si>
  <si>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</si>
  <si>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</si>
  <si>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</si>
  <si>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</si>
  <si>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</si>
  <si>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</si>
  <si>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</si>
  <si>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</si>
  <si>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</si>
  <si>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</si>
  <si>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</si>
  <si>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</si>
  <si>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</si>
  <si>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</si>
  <si>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</si>
  <si>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</si>
  <si>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</si>
  <si>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</si>
  <si>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</si>
  <si>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</si>
  <si>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</si>
  <si>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</si>
  <si>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</si>
  <si>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</si>
  <si>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</si>
  <si>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</si>
  <si>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</si>
  <si>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</si>
  <si>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</si>
  <si>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</si>
  <si>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</si>
  <si>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</si>
  <si>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</si>
  <si>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</si>
  <si>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</si>
  <si>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</si>
  <si>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</si>
  <si>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</si>
  <si>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</si>
  <si>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</si>
  <si>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</si>
  <si>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</si>
  <si>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</si>
  <si>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</si>
  <si>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</si>
  <si>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</si>
  <si>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</si>
  <si>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</si>
  <si>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</si>
  <si>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</si>
  <si>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</si>
  <si>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</si>
  <si>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</si>
  <si>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</si>
  <si>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</si>
  <si>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</si>
  <si>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</si>
  <si>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</si>
  <si>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</si>
  <si>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</si>
  <si>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</si>
  <si>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</si>
  <si>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</si>
  <si>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</si>
  <si>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</si>
  <si>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</si>
  <si>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</si>
  <si>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</si>
  <si>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</si>
  <si>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</si>
  <si>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</si>
  <si>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</si>
  <si>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</si>
  <si>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</si>
  <si>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</si>
  <si>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</si>
  <si>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</si>
  <si>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</si>
  <si>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</si>
  <si>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</si>
  <si>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</si>
  <si>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</si>
  <si>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</si>
  <si>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</si>
  <si>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</si>
  <si>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</si>
  <si>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</si>
  <si>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</si>
  <si>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</si>
  <si>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</si>
  <si>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</si>
  <si>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</si>
  <si>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</si>
  <si>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</si>
  <si>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</si>
  <si>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</si>
  <si>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</si>
  <si>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</si>
  <si>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</si>
  <si>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</si>
  <si>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</si>
  <si>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</si>
  <si>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</si>
  <si>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</si>
  <si>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</si>
  <si>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</si>
  <si>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</si>
  <si>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</si>
  <si>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</si>
  <si>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</si>
  <si>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</si>
  <si>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</si>
  <si>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</si>
  <si>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</si>
  <si>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</si>
  <si>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</si>
  <si>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</si>
  <si>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</si>
  <si>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</si>
  <si>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</si>
  <si>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</si>
  <si>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</si>
  <si>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</si>
  <si>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</si>
  <si>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</si>
  <si>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</si>
  <si>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</si>
  <si>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</si>
  <si>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</si>
  <si>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</si>
  <si>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</si>
  <si>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</si>
  <si>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</si>
  <si>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</si>
  <si>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</si>
  <si>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</si>
  <si>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</si>
  <si>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</si>
  <si>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</si>
  <si>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</si>
  <si>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</si>
  <si>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</si>
  <si>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</si>
  <si>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</si>
  <si>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</si>
  <si>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</si>
  <si>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</si>
  <si>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</si>
  <si>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</si>
  <si>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</si>
  <si>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</si>
  <si>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</si>
  <si>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</si>
  <si>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</si>
  <si>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</si>
  <si>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</si>
  <si>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</si>
  <si>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</si>
  <si>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</si>
  <si>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</si>
  <si>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</si>
  <si>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</si>
  <si>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</si>
  <si>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</si>
  <si>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</si>
  <si>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</si>
  <si>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</si>
  <si>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</si>
  <si>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</si>
  <si>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</si>
  <si>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</si>
  <si>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</si>
  <si>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</si>
  <si>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</si>
  <si>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</si>
  <si>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</si>
  <si>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</si>
  <si>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</si>
  <si>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</si>
  <si>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</si>
  <si>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</si>
  <si>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</si>
  <si>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</si>
  <si>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</si>
  <si>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</si>
  <si>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</si>
  <si>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</si>
  <si>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</si>
  <si>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</si>
  <si>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</si>
  <si>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</si>
  <si>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</si>
  <si>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</si>
  <si>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</si>
  <si>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</si>
  <si>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</si>
  <si>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</si>
  <si>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</si>
  <si>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</si>
  <si>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</si>
  <si>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</si>
  <si>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</si>
  <si>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</si>
  <si>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</si>
  <si>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</si>
  <si>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</si>
  <si>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</si>
  <si>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</si>
  <si>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</si>
  <si>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</si>
  <si>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</si>
  <si>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</si>
  <si>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</si>
  <si>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</si>
  <si>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</si>
  <si>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</si>
  <si>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</si>
  <si>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</si>
  <si>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</si>
  <si>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</si>
  <si>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</si>
  <si>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</si>
  <si>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</si>
  <si>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</si>
  <si>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</si>
  <si>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</si>
  <si>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</si>
  <si>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</si>
  <si>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</si>
  <si>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</si>
  <si>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</si>
  <si>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</si>
  <si>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</si>
  <si>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</si>
  <si>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</si>
  <si>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</si>
  <si>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</si>
  <si>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</si>
  <si>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</si>
  <si>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</si>
  <si>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</si>
  <si>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</si>
  <si>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</si>
  <si>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</si>
  <si>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</si>
  <si>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</si>
  <si>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</si>
  <si>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</si>
  <si>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</si>
  <si>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</si>
  <si>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</si>
  <si>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</si>
  <si>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</si>
  <si>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</si>
  <si>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</si>
  <si>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</si>
  <si>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</si>
  <si>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</si>
  <si>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</si>
  <si>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</si>
  <si>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</si>
  <si>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</si>
  <si>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</si>
  <si>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</si>
  <si>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</si>
  <si>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</si>
  <si>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</si>
  <si>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</si>
  <si>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</si>
  <si>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</si>
  <si>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</si>
  <si>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</si>
  <si>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</si>
  <si>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</si>
  <si>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</si>
  <si>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</si>
  <si>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</si>
  <si>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</si>
  <si>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</si>
  <si>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</si>
  <si>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</si>
  <si>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</si>
  <si>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</si>
  <si>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</si>
  <si>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</si>
  <si>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</si>
  <si>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</si>
  <si>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</si>
  <si>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</si>
  <si>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</si>
  <si>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</si>
  <si>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</si>
  <si>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</si>
  <si>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</si>
  <si>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</si>
  <si>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</si>
  <si>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</si>
  <si>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</si>
  <si>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</si>
  <si>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</si>
  <si>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</si>
  <si>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</si>
  <si>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</si>
  <si>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</si>
  <si>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</si>
  <si>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</si>
  <si>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</si>
  <si>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</si>
  <si>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</si>
  <si>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</si>
  <si>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</si>
  <si>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</si>
  <si>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</si>
  <si>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</si>
  <si>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</si>
  <si>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</si>
  <si>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</si>
  <si>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</si>
  <si>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</si>
  <si>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</si>
  <si>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</si>
  <si>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</si>
  <si>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</si>
  <si>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</si>
  <si>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</si>
  <si>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</si>
  <si>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</si>
  <si>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</si>
  <si>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</si>
  <si>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</si>
  <si>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</si>
  <si>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</si>
  <si>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</si>
  <si>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</si>
  <si>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</si>
  <si>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</si>
  <si>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</si>
  <si>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</si>
  <si>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</si>
  <si>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</si>
  <si>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</si>
  <si>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</si>
  <si>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</si>
  <si>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</si>
  <si>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</si>
  <si>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</si>
  <si>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</si>
  <si>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</si>
  <si>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</si>
  <si>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</si>
  <si>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</si>
  <si>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</si>
  <si>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</si>
  <si>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</si>
  <si>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</si>
  <si>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</si>
  <si>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</si>
  <si>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</si>
  <si>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</si>
  <si>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</si>
  <si>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</si>
  <si>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</si>
  <si>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</si>
  <si>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</si>
  <si>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</si>
  <si>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</si>
  <si>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</si>
  <si>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</si>
  <si>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</si>
  <si>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</si>
  <si>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</si>
  <si>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</si>
  <si>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</si>
  <si>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</si>
  <si>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</si>
  <si>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</si>
  <si>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</si>
  <si>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</si>
  <si>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</si>
  <si>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</si>
  <si>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</si>
  <si>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</si>
  <si>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</si>
  <si>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</si>
  <si>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</si>
  <si>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</si>
  <si>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</si>
  <si>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</si>
  <si>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</si>
  <si>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</si>
  <si>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</si>
  <si>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</si>
  <si>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</si>
  <si>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</si>
  <si>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</si>
  <si>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</si>
  <si>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</si>
  <si>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</si>
  <si>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</si>
  <si>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</si>
  <si>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</si>
  <si>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</si>
  <si>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</si>
  <si>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</si>
  <si>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</si>
  <si>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</si>
  <si>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</si>
  <si>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</si>
  <si>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</si>
  <si>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</si>
  <si>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</si>
  <si>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</si>
  <si>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</si>
  <si>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</si>
  <si>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</si>
  <si>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</si>
  <si>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</si>
  <si>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</si>
  <si>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</si>
  <si>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</si>
  <si>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</si>
  <si>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</si>
  <si>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</si>
  <si>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</si>
  <si>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</si>
  <si>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</si>
  <si>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</si>
  <si>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</si>
  <si>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</si>
  <si>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</si>
  <si>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</si>
  <si>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</si>
  <si>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</si>
  <si>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</si>
  <si>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</si>
  <si>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</si>
  <si>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</si>
  <si>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</si>
  <si>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</si>
  <si>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</si>
  <si>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</si>
  <si>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</si>
  <si>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</si>
  <si>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</si>
  <si>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</si>
  <si>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</si>
  <si>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</si>
  <si>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</si>
  <si>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</si>
  <si>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</si>
  <si>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</si>
  <si>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</si>
  <si>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</si>
  <si>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</si>
  <si>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</si>
  <si>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</si>
  <si>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</si>
  <si>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</si>
  <si>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</si>
  <si>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</si>
  <si>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</si>
  <si>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</si>
  <si>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</si>
  <si>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</si>
  <si>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</si>
  <si>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</si>
  <si>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</si>
  <si>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</si>
  <si>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</si>
  <si>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</si>
  <si>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</si>
  <si>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</si>
  <si>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</si>
  <si>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</si>
  <si>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</si>
  <si>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</si>
  <si>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</si>
  <si>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</si>
  <si>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</si>
  <si>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</si>
  <si>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</si>
  <si>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</si>
  <si>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</si>
  <si>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</si>
  <si>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</si>
  <si>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</si>
  <si>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</si>
  <si>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</si>
  <si>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</si>
  <si>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</si>
  <si>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</si>
  <si>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</si>
  <si>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</si>
  <si>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</si>
  <si>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</si>
  <si>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</si>
  <si>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</si>
  <si>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</si>
  <si>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</si>
  <si>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</si>
  <si>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</si>
  <si>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</si>
  <si>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</si>
  <si>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</si>
  <si>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</si>
  <si>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</si>
  <si>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</si>
  <si>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</si>
  <si>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</si>
  <si>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</si>
  <si>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</si>
  <si>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</si>
  <si>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</si>
  <si>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</si>
  <si>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</si>
  <si>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</si>
  <si>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</si>
  <si>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</si>
  <si>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</si>
  <si>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</si>
  <si>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</si>
  <si>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</si>
  <si>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</si>
  <si>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</si>
  <si>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</si>
  <si>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</si>
  <si>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</si>
  <si>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</si>
  <si>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</si>
  <si>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</si>
  <si>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</si>
  <si>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</si>
  <si>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</si>
  <si>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</si>
  <si>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</si>
  <si>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</si>
  <si>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</si>
  <si>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</si>
  <si>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</si>
  <si>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</si>
  <si>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</si>
  <si>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</si>
  <si>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</si>
  <si>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</si>
  <si>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</si>
  <si>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</si>
  <si>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</si>
  <si>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</si>
  <si>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</si>
  <si>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</si>
  <si>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</si>
  <si>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</si>
  <si>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</si>
  <si>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</si>
  <si>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</si>
  <si>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</si>
  <si>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</si>
  <si>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</si>
  <si>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</si>
  <si>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</si>
  <si>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</si>
  <si>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</si>
  <si>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</si>
  <si>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</si>
  <si>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</si>
  <si>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</si>
  <si>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</si>
  <si>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</si>
  <si>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</si>
  <si>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</si>
  <si>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</si>
  <si>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</si>
  <si>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</si>
  <si>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</si>
  <si>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</si>
  <si>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</si>
  <si>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</si>
  <si>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</si>
  <si>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</si>
  <si>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</si>
  <si>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</si>
  <si>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</si>
  <si>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</si>
  <si>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</si>
  <si>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</si>
  <si>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</si>
  <si>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</si>
  <si>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</si>
  <si>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</si>
  <si>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</si>
  <si>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</si>
  <si>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</si>
  <si>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</si>
  <si>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</si>
  <si>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</si>
  <si>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</si>
  <si>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</si>
  <si>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</si>
  <si>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</si>
  <si>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</si>
  <si>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</si>
  <si>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</si>
  <si>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</si>
  <si>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</si>
  <si>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</si>
  <si>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</si>
  <si>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</si>
  <si>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</si>
  <si>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</si>
  <si>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</si>
  <si>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</si>
  <si>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</si>
  <si>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</si>
  <si>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</si>
  <si>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</si>
  <si>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</si>
  <si>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</si>
  <si>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</si>
  <si>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</si>
  <si>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</si>
  <si>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</si>
  <si>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</si>
  <si>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</si>
  <si>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</si>
  <si>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</si>
  <si>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</si>
  <si>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</si>
  <si>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</si>
  <si>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</si>
  <si>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</si>
  <si>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</si>
  <si>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</si>
  <si>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</si>
  <si>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</si>
  <si>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</si>
  <si>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</si>
  <si>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</si>
  <si>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</si>
  <si>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</si>
  <si>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</si>
  <si>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</si>
  <si>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</si>
  <si>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</si>
  <si>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</si>
  <si>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</si>
  <si>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</si>
  <si>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</si>
  <si>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</si>
  <si>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</si>
  <si>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</si>
  <si>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</si>
  <si>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</si>
  <si>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</si>
  <si>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</si>
  <si>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</si>
  <si>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</si>
  <si>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</si>
  <si>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</si>
  <si>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</si>
  <si>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</si>
  <si>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</si>
  <si>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</si>
  <si>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</si>
  <si>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</si>
  <si>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</si>
  <si>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</si>
  <si>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</si>
  <si>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</si>
  <si>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</si>
  <si>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</si>
  <si>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</si>
  <si>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</si>
  <si>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</si>
  <si>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</si>
  <si>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</si>
  <si>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</si>
  <si>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</si>
  <si>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</si>
  <si>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</si>
  <si>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</si>
  <si>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</si>
  <si>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</si>
  <si>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</si>
  <si>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</si>
  <si>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</si>
  <si>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</si>
  <si>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</si>
  <si>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</si>
  <si>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</si>
  <si>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</si>
  <si>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</si>
  <si>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</si>
  <si>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</si>
  <si>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</si>
  <si>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</si>
  <si>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</si>
  <si>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</si>
  <si>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</si>
  <si>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</si>
  <si>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</si>
  <si>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</si>
  <si>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</si>
  <si>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</si>
  <si>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</si>
  <si>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</si>
  <si>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</si>
  <si>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</si>
  <si>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</si>
  <si>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</si>
  <si>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</si>
  <si>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</si>
  <si>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</si>
  <si>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</si>
  <si>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</si>
  <si>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</si>
  <si>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</si>
  <si>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</si>
  <si>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</si>
  <si>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</si>
  <si>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</si>
  <si>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</si>
  <si>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</si>
  <si>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</si>
  <si>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</si>
  <si>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</si>
  <si>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</si>
  <si>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</si>
  <si>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</si>
  <si>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</si>
  <si>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</si>
  <si>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</si>
  <si>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</si>
  <si>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</si>
  <si>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</si>
  <si>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</si>
  <si>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</si>
  <si>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</si>
  <si>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</si>
  <si>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</si>
  <si>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</si>
  <si>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</si>
  <si>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</si>
  <si>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</si>
  <si>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</si>
  <si>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</si>
  <si>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</si>
  <si>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</si>
  <si>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</si>
  <si>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</si>
  <si>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</si>
  <si>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</si>
  <si>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</si>
  <si>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</si>
  <si>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</si>
  <si>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</si>
  <si>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</si>
  <si>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</si>
  <si>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</si>
  <si>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</si>
  <si>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</si>
  <si>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</si>
  <si>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</si>
  <si>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</si>
  <si>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</si>
  <si>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</si>
  <si>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</si>
  <si>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</si>
  <si>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</si>
  <si>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</si>
  <si>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</si>
  <si>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</si>
  <si>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</si>
  <si>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</si>
  <si>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</si>
  <si>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</si>
  <si>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</si>
  <si>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</si>
  <si>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</si>
  <si>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</si>
  <si>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</si>
  <si>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</si>
  <si>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</si>
  <si>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</si>
  <si>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</si>
  <si>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</si>
  <si>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</si>
  <si>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</si>
  <si>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</si>
  <si>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</si>
  <si>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</si>
  <si>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</si>
  <si>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</si>
  <si>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</si>
  <si>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</si>
  <si>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</si>
  <si>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</si>
  <si>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</si>
  <si>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</si>
  <si>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</si>
  <si>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</si>
  <si>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</si>
  <si>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</si>
  <si>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</si>
  <si>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</si>
  <si>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</si>
  <si>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</si>
  <si>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</si>
  <si>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</si>
  <si>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</si>
  <si>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</si>
  <si>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</si>
  <si>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</si>
  <si>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</si>
  <si>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</si>
  <si>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</si>
  <si>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</si>
  <si>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</si>
  <si>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</si>
  <si>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</si>
  <si>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</si>
  <si>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</si>
  <si>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</si>
  <si>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</si>
  <si>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</si>
  <si>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</si>
  <si>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</si>
  <si>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</si>
  <si>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</si>
  <si>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</si>
  <si>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</si>
  <si>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</si>
  <si>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</si>
  <si>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</si>
  <si>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</si>
  <si>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</si>
  <si>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</si>
  <si>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</si>
  <si>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</si>
  <si>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</si>
  <si>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</si>
  <si>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</si>
  <si>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</si>
  <si>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</si>
  <si>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</si>
  <si>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</si>
  <si>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</si>
  <si>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</si>
  <si>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</si>
  <si>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</si>
  <si>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</si>
  <si>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</si>
  <si>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</si>
  <si>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</si>
  <si>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</si>
  <si>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</si>
  <si>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</si>
  <si>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</si>
  <si>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</si>
  <si>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</si>
  <si>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</si>
  <si>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</si>
  <si>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</si>
  <si>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</si>
  <si>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</si>
  <si>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</si>
  <si>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</si>
  <si>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</si>
  <si>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</si>
  <si>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</si>
  <si>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</si>
  <si>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</si>
  <si>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</si>
  <si>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</si>
  <si>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</si>
  <si>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</si>
  <si>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</si>
  <si>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</si>
  <si>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</si>
  <si>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</si>
  <si>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</si>
  <si>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</si>
  <si>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</si>
  <si>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</si>
  <si>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</si>
  <si>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</si>
  <si>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</si>
  <si>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</si>
  <si>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</si>
  <si>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</si>
  <si>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</si>
  <si>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</si>
  <si>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</si>
  <si>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</si>
  <si>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</si>
  <si>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</si>
  <si>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</si>
  <si>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</si>
  <si>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</si>
  <si>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</si>
  <si>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</si>
  <si>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</si>
  <si>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</si>
  <si>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</si>
  <si>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</si>
  <si>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</si>
  <si>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</si>
  <si>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</si>
  <si>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</si>
  <si>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</si>
  <si>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</si>
  <si>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</si>
  <si>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</si>
  <si>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</si>
  <si>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</si>
  <si>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</si>
  <si>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</si>
  <si>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</si>
  <si>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</si>
  <si>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</si>
  <si>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</si>
  <si>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</si>
  <si>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</si>
  <si>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</si>
  <si>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</si>
  <si>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</si>
  <si>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</si>
  <si>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</si>
  <si>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</si>
  <si>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</si>
  <si>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</si>
  <si>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</si>
  <si>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</si>
  <si>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</si>
  <si>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</si>
  <si>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</si>
  <si>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</si>
  <si>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</si>
  <si>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</si>
  <si>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</si>
  <si>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</si>
  <si>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</si>
  <si>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</si>
  <si>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</si>
  <si>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</si>
  <si>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</si>
  <si>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</si>
  <si>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</si>
  <si>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</si>
  <si>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</si>
  <si>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</si>
  <si>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</si>
  <si>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</si>
  <si>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</si>
  <si>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</si>
  <si>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</si>
  <si>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</si>
  <si>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</si>
  <si>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</si>
  <si>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</si>
  <si>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</si>
  <si>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</si>
  <si>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</si>
  <si>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</si>
  <si>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</si>
  <si>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</si>
  <si>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</si>
  <si>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</si>
  <si>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</si>
  <si>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</si>
  <si>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</si>
  <si>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</si>
  <si>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</si>
  <si>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</si>
  <si>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</si>
  <si>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</si>
  <si>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</si>
  <si>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</si>
  <si>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</si>
  <si>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</si>
  <si>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</si>
  <si>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</si>
  <si>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</si>
  <si>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</si>
  <si>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</si>
  <si>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</si>
  <si>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</si>
  <si>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</si>
  <si>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</si>
  <si>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</si>
  <si>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</si>
  <si>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</si>
  <si>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</si>
  <si>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</si>
  <si>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</si>
  <si>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</si>
  <si>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</si>
  <si>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</si>
  <si>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</si>
  <si>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</si>
  <si>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</si>
  <si>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</si>
  <si>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</si>
  <si>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</si>
  <si>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</si>
  <si>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</si>
  <si>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</si>
  <si>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</si>
  <si>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</si>
  <si>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</si>
  <si>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</si>
  <si>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</si>
  <si>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</si>
  <si>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</si>
  <si>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</si>
  <si>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</si>
  <si>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</si>
  <si>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</si>
  <si>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</si>
  <si>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</si>
  <si>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</si>
  <si>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</si>
  <si>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</si>
  <si>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</si>
  <si>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</si>
  <si>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</si>
  <si>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</si>
  <si>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</si>
  <si>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</si>
  <si>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</si>
  <si>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</si>
  <si>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</si>
  <si>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</si>
  <si>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</si>
  <si>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</si>
  <si>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</si>
  <si>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</si>
  <si>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</si>
  <si>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</si>
  <si>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</si>
  <si>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</si>
  <si>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</si>
  <si>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</si>
  <si>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</si>
  <si>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</si>
  <si>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</si>
  <si>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</si>
  <si>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</si>
  <si>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</si>
  <si>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</si>
  <si>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</si>
  <si>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</si>
  <si>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</si>
  <si>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</si>
  <si>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</si>
  <si>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</si>
  <si>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</si>
  <si>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</si>
  <si>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</si>
  <si>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</si>
  <si>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</si>
  <si>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</si>
  <si>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</si>
  <si>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</si>
  <si>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</si>
  <si>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</si>
  <si>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</si>
  <si>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</si>
  <si>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</si>
  <si>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</si>
  <si>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</si>
  <si>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</si>
  <si>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</si>
  <si>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</si>
  <si>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</si>
  <si>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</si>
  <si>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</si>
  <si>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</si>
  <si>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</si>
  <si>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</si>
  <si>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</si>
  <si>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</si>
  <si>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</si>
  <si>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</si>
  <si>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</si>
  <si>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</si>
  <si>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</si>
  <si>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</si>
  <si>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</si>
  <si>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</si>
  <si>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</si>
  <si>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</si>
  <si>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</si>
  <si>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</si>
  <si>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</si>
  <si>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</si>
  <si>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</si>
  <si>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</si>
  <si>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</si>
  <si>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</si>
  <si>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</si>
  <si>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</si>
  <si>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</si>
  <si>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</si>
  <si>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</si>
  <si>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</si>
  <si>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</si>
  <si>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</si>
  <si>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</si>
  <si>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</si>
  <si>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</si>
  <si>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</si>
  <si>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</si>
  <si>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</si>
  <si>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</si>
  <si>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</si>
  <si>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</si>
  <si>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</si>
  <si>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</si>
  <si>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</si>
  <si>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</si>
  <si>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</si>
  <si>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</si>
  <si>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</si>
  <si>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</si>
  <si>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</si>
  <si>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</si>
  <si>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</si>
  <si>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</si>
  <si>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</si>
  <si>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</si>
  <si>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</si>
  <si>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</si>
  <si>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</si>
  <si>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</si>
  <si>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</si>
  <si>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</si>
  <si>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</si>
  <si>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</si>
  <si>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</si>
  <si>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</si>
  <si>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</si>
  <si>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</si>
  <si>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</si>
  <si>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</si>
  <si>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</si>
  <si>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</si>
  <si>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</si>
  <si>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</si>
  <si>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</si>
  <si>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</si>
  <si>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</si>
  <si>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</si>
  <si>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</si>
  <si>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</si>
  <si>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</si>
  <si>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</si>
  <si>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</si>
  <si>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</si>
  <si>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</si>
  <si>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</si>
  <si>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</si>
  <si>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</si>
  <si>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</si>
  <si>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</si>
  <si>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</si>
  <si>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</si>
  <si>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</si>
  <si>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</si>
  <si>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</si>
  <si>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</si>
  <si>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</si>
  <si>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</si>
  <si>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</si>
  <si>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</si>
  <si>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</si>
  <si>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</si>
  <si>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</si>
  <si>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</si>
  <si>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</si>
  <si>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</si>
  <si>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</si>
  <si>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</si>
  <si>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</si>
  <si>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</si>
  <si>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</si>
  <si>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</si>
  <si>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</si>
  <si>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</si>
  <si>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</si>
  <si>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</si>
  <si>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</si>
  <si>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</si>
  <si>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</si>
  <si>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</si>
  <si>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</si>
  <si>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</si>
  <si>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</si>
  <si>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</si>
  <si>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</si>
  <si>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</si>
  <si>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</si>
  <si>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</si>
  <si>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</si>
  <si>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</si>
  <si>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</si>
  <si>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</si>
  <si>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</si>
  <si>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</si>
  <si>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</si>
  <si>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</si>
  <si>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</si>
  <si>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</si>
  <si>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</si>
  <si>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</si>
  <si>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</si>
  <si>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</si>
  <si>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</si>
  <si>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</si>
  <si>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</si>
  <si>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</si>
  <si>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</si>
  <si>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</si>
  <si>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</si>
  <si>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</si>
  <si>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</si>
  <si>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</si>
  <si>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</si>
  <si>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</si>
  <si>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</si>
  <si>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</si>
  <si>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</si>
  <si>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</si>
  <si>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</si>
  <si>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</si>
  <si>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</si>
  <si>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</si>
  <si>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</si>
  <si>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</si>
  <si>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</si>
  <si>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</si>
  <si>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</si>
  <si>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</si>
  <si>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</si>
  <si>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</si>
  <si>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</si>
  <si>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</si>
  <si>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</si>
  <si>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</si>
  <si>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</si>
  <si>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</si>
  <si>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</si>
  <si>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</si>
  <si>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</si>
  <si>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</si>
  <si>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</si>
  <si>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</si>
  <si>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</si>
  <si>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</si>
  <si>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</si>
  <si>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</si>
  <si>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</si>
  <si>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</si>
  <si>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</si>
  <si>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</si>
  <si>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</si>
  <si>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</si>
  <si>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</si>
  <si>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</si>
  <si>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</si>
  <si>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</si>
  <si>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</si>
  <si>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</si>
  <si>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</si>
  <si>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</si>
  <si>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</si>
  <si>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</si>
  <si>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</si>
  <si>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</si>
  <si>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</si>
  <si>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</si>
  <si>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</si>
  <si>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</si>
  <si>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</si>
  <si>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</si>
  <si>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</si>
  <si>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</si>
  <si>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</si>
  <si>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</si>
  <si>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</si>
  <si>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</si>
  <si>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</si>
  <si>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</si>
  <si>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</si>
  <si>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</si>
  <si>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</si>
  <si>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</si>
  <si>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</si>
  <si>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</si>
  <si>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</si>
  <si>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</si>
  <si>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</si>
  <si>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</si>
  <si>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</si>
  <si>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</si>
  <si>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</si>
  <si>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</si>
  <si>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</si>
  <si>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</si>
  <si>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</si>
  <si>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</si>
  <si>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</si>
  <si>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</si>
  <si>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</si>
  <si>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</si>
  <si>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</si>
  <si>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</si>
  <si>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</si>
  <si>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</si>
  <si>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</si>
  <si>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</si>
  <si>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</si>
  <si>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</si>
  <si>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</si>
  <si>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</si>
  <si>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</si>
  <si>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</si>
  <si>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</si>
  <si>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</si>
  <si>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</si>
  <si>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</si>
  <si>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</si>
  <si>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</si>
  <si>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</si>
  <si>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</si>
  <si>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</si>
  <si>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</si>
  <si>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</si>
  <si>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</si>
  <si>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</si>
  <si>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</si>
  <si>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</si>
  <si>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</si>
  <si>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</si>
  <si>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</si>
  <si>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</si>
  <si>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</si>
  <si>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</si>
  <si>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</si>
  <si>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</si>
  <si>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</si>
  <si>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</si>
  <si>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</si>
  <si>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</si>
  <si>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</si>
  <si>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</si>
  <si>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</si>
  <si>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</si>
  <si>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</si>
  <si>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</si>
  <si>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</si>
  <si>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</si>
  <si>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</si>
  <si>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</si>
  <si>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</si>
  <si>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</si>
  <si>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</si>
  <si>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</si>
  <si>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</si>
  <si>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</si>
  <si>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</si>
  <si>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</si>
  <si>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</si>
  <si>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</si>
  <si>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</si>
  <si>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</si>
  <si>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</si>
  <si>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</si>
  <si>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</si>
  <si>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</si>
  <si>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</si>
  <si>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</si>
  <si>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</si>
  <si>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</si>
  <si>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</si>
  <si>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</si>
  <si>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</si>
  <si>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</si>
  <si>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</si>
  <si>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</si>
  <si>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</si>
  <si>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</si>
  <si>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</si>
  <si>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</si>
  <si>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</si>
  <si>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</si>
  <si>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</si>
  <si>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</si>
  <si>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</si>
  <si>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</si>
  <si>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</si>
  <si>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</si>
  <si>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</si>
  <si>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</si>
  <si>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</si>
  <si>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</si>
  <si>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</si>
  <si>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</si>
  <si>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</si>
  <si>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</si>
  <si>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</si>
  <si>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</si>
  <si>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</si>
  <si>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</si>
  <si>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</si>
  <si>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</si>
  <si>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</si>
  <si>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</si>
  <si>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</si>
  <si>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</si>
  <si>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</si>
  <si>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</si>
  <si>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</si>
  <si>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</si>
  <si>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</si>
  <si>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</si>
  <si>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</si>
  <si>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</si>
  <si>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</si>
  <si>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</si>
  <si>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</si>
  <si>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</si>
  <si>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</si>
  <si>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</si>
  <si>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</si>
  <si>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</si>
  <si>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</si>
  <si>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</si>
  <si>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</si>
  <si>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</si>
  <si>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</si>
  <si>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</si>
  <si>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</si>
  <si>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</si>
  <si>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</si>
  <si>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</si>
  <si>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</si>
  <si>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</si>
  <si>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</si>
  <si>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</si>
  <si>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</si>
  <si>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</si>
  <si>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</si>
  <si>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</si>
  <si>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</si>
  <si>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</si>
  <si>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</si>
  <si>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</si>
  <si>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</si>
  <si>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</si>
  <si>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</si>
  <si>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</si>
  <si>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</si>
  <si>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</si>
  <si>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</si>
  <si>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</si>
  <si>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</si>
  <si>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</si>
  <si>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</si>
  <si>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</si>
  <si>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</si>
  <si>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</si>
  <si>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</si>
  <si>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</si>
  <si>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</si>
  <si>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</si>
  <si>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</si>
  <si>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</si>
  <si>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</si>
  <si>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</si>
  <si>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</si>
  <si>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</si>
  <si>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</si>
  <si>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</si>
  <si>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</si>
  <si>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</si>
  <si>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</si>
  <si>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</si>
  <si>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</si>
  <si>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</si>
  <si>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</si>
  <si>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</si>
  <si>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</si>
  <si>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</si>
  <si>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</si>
  <si>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</si>
  <si>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</si>
  <si>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</si>
  <si>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</si>
  <si>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</si>
  <si>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</si>
  <si>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</si>
  <si>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</si>
  <si>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</si>
  <si>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</si>
  <si>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</si>
  <si>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</si>
  <si>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</si>
  <si>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</si>
  <si>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</si>
  <si>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</si>
  <si>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</si>
  <si>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</si>
  <si>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</si>
  <si>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</si>
  <si>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</si>
  <si>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</si>
  <si>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</si>
  <si>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</si>
  <si>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</si>
  <si>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</si>
  <si>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</si>
  <si>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</si>
  <si>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</si>
  <si>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</si>
  <si>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</si>
  <si>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</si>
  <si>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</si>
  <si>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</si>
  <si>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</si>
  <si>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</si>
  <si>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</si>
  <si>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</si>
  <si>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</si>
  <si>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</si>
  <si>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</si>
  <si>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</si>
  <si>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</si>
  <si>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</si>
  <si>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</si>
  <si>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</si>
  <si>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</si>
  <si>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</si>
  <si>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</si>
  <si>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</si>
  <si>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</si>
  <si>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</si>
  <si>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</si>
  <si>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</si>
  <si>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</si>
  <si>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</si>
  <si>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</si>
  <si>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</si>
  <si>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</si>
  <si>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</si>
  <si>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</si>
  <si>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</si>
  <si>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</si>
  <si>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</si>
  <si>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</si>
  <si>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</si>
  <si>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</si>
  <si>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</si>
  <si>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</si>
  <si>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</si>
  <si>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</si>
  <si>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</si>
  <si>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</si>
  <si>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</si>
  <si>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</si>
  <si>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</si>
  <si>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</si>
  <si>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</si>
  <si>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</si>
  <si>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</si>
  <si>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</si>
  <si>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</si>
  <si>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</si>
  <si>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</si>
  <si>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</si>
  <si>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</si>
  <si>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</si>
  <si>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</si>
  <si>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</si>
  <si>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</si>
  <si>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</si>
  <si>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</si>
  <si>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</si>
  <si>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</si>
  <si>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</si>
  <si>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</si>
  <si>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</si>
  <si>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</si>
  <si>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</si>
  <si>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</si>
  <si>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</si>
  <si>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</si>
  <si>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</si>
  <si>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</si>
  <si>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</si>
  <si>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</si>
  <si>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</si>
  <si>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</si>
  <si>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</si>
  <si>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</si>
  <si>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</si>
  <si>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</si>
  <si>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</si>
  <si>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</si>
  <si>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</si>
  <si>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</si>
  <si>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</si>
  <si>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</si>
  <si>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</si>
  <si>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</si>
  <si>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</si>
  <si>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</si>
  <si>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</si>
  <si>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</si>
  <si>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</si>
  <si>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</si>
  <si>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</si>
  <si>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</si>
  <si>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</si>
  <si>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</si>
  <si>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</si>
  <si>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</si>
  <si>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</si>
  <si>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</si>
  <si>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</si>
  <si>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</si>
  <si>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</si>
  <si>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</si>
  <si>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</si>
  <si>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</si>
  <si>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</si>
  <si>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</si>
  <si>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</si>
  <si>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</si>
  <si>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</si>
  <si>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</si>
  <si>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</si>
  <si>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</si>
  <si>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</si>
  <si>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</si>
  <si>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</si>
  <si>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</si>
  <si>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</si>
  <si>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</si>
  <si>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</si>
  <si>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</si>
  <si>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</si>
  <si>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</si>
  <si>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</si>
  <si>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</si>
  <si>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</si>
  <si>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</si>
  <si>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</si>
  <si>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</si>
  <si>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</si>
  <si>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</si>
  <si>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</si>
  <si>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</si>
  <si>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</si>
  <si>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</si>
  <si>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</si>
  <si>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</si>
  <si>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</si>
  <si>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</si>
  <si>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</si>
  <si>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</si>
  <si>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</si>
  <si>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</si>
  <si>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</si>
  <si>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</si>
  <si>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</si>
  <si>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</si>
  <si>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</si>
  <si>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</si>
  <si>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</si>
  <si>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</si>
  <si>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</si>
  <si>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</si>
  <si>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</si>
  <si>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</si>
  <si>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</si>
  <si>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</si>
  <si>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</si>
  <si>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</si>
  <si>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</si>
  <si>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</si>
  <si>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</si>
  <si>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</si>
  <si>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</si>
  <si>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</si>
  <si>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</si>
  <si>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</si>
  <si>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</si>
  <si>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</si>
  <si>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</si>
  <si>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</si>
  <si>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</si>
  <si>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</si>
  <si>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</si>
  <si>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</si>
  <si>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</si>
  <si>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</si>
  <si>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</si>
  <si>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</si>
  <si>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</si>
  <si>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</si>
  <si>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</si>
  <si>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</si>
  <si>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</si>
  <si>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</si>
  <si>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</si>
  <si>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</si>
  <si>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</si>
  <si>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</si>
  <si>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</si>
  <si>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</si>
  <si>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</si>
  <si>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</si>
  <si>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</si>
  <si>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</si>
  <si>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</si>
  <si>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</si>
  <si>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</si>
  <si>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</si>
  <si>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</si>
  <si>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</si>
  <si>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</si>
  <si>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</si>
  <si>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</si>
  <si>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</si>
  <si>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</si>
  <si>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</si>
  <si>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</si>
  <si>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</si>
  <si>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</si>
  <si>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</si>
  <si>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</si>
  <si>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</si>
  <si>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</si>
  <si>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</si>
  <si>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</si>
  <si>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</si>
  <si>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</si>
  <si>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</si>
  <si>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</si>
  <si>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</si>
  <si>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</si>
  <si>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</si>
  <si>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</si>
  <si>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</si>
  <si>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</si>
  <si>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</si>
  <si>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</si>
  <si>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</si>
  <si>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</si>
  <si>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</si>
  <si>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</si>
  <si>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</si>
  <si>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</si>
  <si>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</si>
  <si>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</si>
  <si>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</si>
  <si>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</si>
  <si>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</si>
  <si>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</si>
  <si>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</si>
  <si>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</si>
  <si>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</si>
  <si>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</si>
  <si>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</si>
  <si>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</si>
  <si>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</si>
  <si>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</si>
  <si>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</si>
  <si>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</si>
  <si>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</si>
  <si>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</si>
  <si>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</si>
  <si>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</si>
  <si>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</si>
  <si>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</si>
  <si>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</si>
  <si>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</si>
  <si>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</si>
  <si>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</si>
  <si>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</si>
  <si>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</si>
  <si>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</si>
  <si>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</si>
  <si>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</si>
  <si>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</si>
  <si>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</si>
  <si>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</si>
  <si>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</si>
  <si>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</si>
  <si>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</si>
  <si>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</si>
  <si>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</si>
  <si>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</si>
  <si>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</si>
  <si>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</si>
  <si>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</si>
  <si>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</si>
  <si>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</si>
  <si>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</si>
  <si>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</si>
  <si>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</si>
  <si>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</si>
  <si>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</si>
  <si>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</si>
  <si>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</si>
  <si>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</si>
  <si>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</si>
  <si>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</si>
  <si>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</si>
  <si>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</si>
  <si>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</si>
  <si>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</si>
  <si>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</si>
  <si>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</si>
  <si>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</si>
  <si>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</si>
  <si>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</si>
  <si>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</si>
  <si>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</si>
  <si>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</si>
  <si>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</si>
  <si>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</si>
  <si>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</si>
  <si>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</si>
  <si>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</si>
  <si>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</si>
  <si>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</si>
  <si>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</si>
  <si>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</si>
  <si>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</si>
  <si>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</si>
  <si>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</si>
  <si>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</si>
  <si>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</si>
  <si>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</si>
  <si>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</si>
  <si>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</si>
  <si>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</si>
  <si>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</si>
  <si>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</si>
  <si>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</si>
  <si>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</si>
  <si>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</si>
  <si>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</si>
  <si>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</si>
  <si>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</si>
  <si>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</si>
  <si>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</si>
  <si>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</si>
  <si>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</si>
  <si>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</si>
  <si>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</si>
  <si>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</si>
  <si>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</si>
  <si>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</si>
  <si>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</si>
  <si>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</si>
  <si>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</si>
  <si>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</si>
  <si>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</si>
  <si>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</si>
  <si>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</si>
  <si>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</si>
  <si>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</si>
  <si>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</si>
  <si>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</si>
  <si>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</si>
  <si>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</si>
  <si>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</si>
  <si>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</si>
  <si>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</si>
  <si>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</si>
  <si>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</si>
  <si>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</si>
  <si>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</si>
  <si>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</si>
  <si>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</si>
  <si>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</si>
  <si>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</si>
  <si>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</si>
  <si>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</si>
  <si>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</si>
  <si>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</si>
  <si>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</si>
  <si>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</si>
  <si>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</si>
  <si>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</si>
  <si>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</si>
  <si>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</si>
  <si>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</si>
  <si>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</si>
  <si>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</si>
  <si>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</si>
  <si>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</si>
  <si>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</si>
  <si>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</si>
  <si>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</si>
  <si>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</si>
  <si>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</si>
  <si>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</si>
  <si>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</si>
  <si>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</si>
  <si>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</si>
  <si>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</si>
  <si>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</si>
  <si>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</si>
  <si>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</si>
  <si>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</si>
  <si>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</si>
  <si>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</si>
  <si>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</si>
  <si>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</si>
  <si>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</si>
  <si>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</si>
  <si>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</si>
  <si>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</si>
  <si>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</si>
  <si>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</si>
  <si>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</si>
  <si>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</si>
  <si>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</si>
  <si>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</si>
  <si>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</si>
  <si>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</si>
  <si>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</si>
  <si>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</si>
  <si>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</si>
  <si>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</si>
  <si>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</si>
  <si>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</si>
  <si>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</si>
  <si>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</si>
  <si>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</si>
  <si>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</si>
  <si>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</si>
  <si>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</si>
  <si>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</si>
  <si>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</si>
  <si>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</si>
  <si>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</si>
  <si>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</si>
  <si>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</si>
  <si>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</si>
  <si>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</si>
  <si>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</si>
  <si>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</si>
  <si>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</si>
  <si>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</si>
  <si>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</si>
  <si>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</si>
  <si>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</si>
  <si>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</si>
  <si>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</si>
  <si>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</si>
  <si>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</si>
  <si>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</si>
  <si>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</si>
  <si>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</si>
  <si>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</si>
  <si>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</si>
  <si>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</si>
  <si>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</si>
  <si>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</si>
  <si>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</si>
  <si>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</si>
  <si>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</si>
  <si>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</si>
  <si>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</si>
  <si>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</si>
  <si>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</si>
  <si>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</si>
  <si>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</si>
  <si>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</si>
  <si>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</si>
  <si>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</si>
  <si>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</si>
  <si>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</si>
  <si>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</si>
  <si>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</si>
  <si>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</si>
  <si>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</si>
  <si>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</si>
  <si>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</si>
  <si>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</si>
  <si>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</si>
  <si>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</si>
  <si>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</si>
  <si>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</si>
  <si>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</si>
  <si>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</si>
  <si>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</si>
  <si>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</si>
  <si>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</si>
  <si>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</si>
  <si>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</si>
  <si>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</si>
  <si>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</si>
  <si>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</si>
  <si>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</si>
  <si>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</si>
  <si>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</si>
  <si>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</si>
  <si>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</si>
  <si>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</si>
  <si>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</si>
  <si>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</si>
  <si>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</si>
  <si>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</si>
  <si>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</si>
  <si>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</si>
  <si>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</si>
  <si>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</si>
  <si>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</si>
  <si>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</si>
  <si>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</si>
  <si>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</si>
  <si>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</si>
  <si>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</si>
  <si>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</si>
  <si>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</si>
  <si>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</si>
  <si>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</si>
  <si>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</si>
  <si>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</si>
  <si>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</si>
  <si>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</si>
  <si>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</si>
  <si>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</si>
  <si>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</si>
  <si>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</si>
  <si>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</si>
  <si>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</si>
  <si>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</si>
  <si>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</si>
  <si>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</si>
  <si>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</si>
  <si>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</si>
  <si>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</si>
  <si>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</si>
  <si>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</si>
  <si>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</si>
  <si>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</si>
  <si>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</si>
  <si>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</si>
  <si>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</si>
  <si>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</si>
  <si>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</si>
  <si>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</si>
  <si>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</si>
  <si>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</si>
  <si>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</si>
  <si>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</si>
  <si>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</si>
  <si>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</si>
  <si>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</si>
  <si>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</si>
  <si>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</si>
  <si>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</si>
  <si>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</si>
  <si>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</si>
  <si>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</si>
  <si>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</si>
  <si>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</si>
  <si>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</si>
  <si>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</si>
  <si>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</si>
  <si>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</si>
  <si>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</si>
  <si>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</si>
  <si>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</si>
  <si>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</si>
  <si>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</si>
  <si>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</si>
  <si>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</si>
  <si>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</si>
  <si>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</si>
  <si>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</si>
  <si>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</si>
  <si>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</si>
  <si>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</si>
  <si>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</si>
  <si>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</si>
  <si>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</si>
  <si>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</si>
  <si>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</si>
  <si>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</si>
  <si>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</si>
  <si>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</si>
  <si>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</si>
  <si>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</si>
  <si>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</si>
  <si>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</si>
  <si>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</si>
  <si>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</si>
  <si>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</si>
  <si>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</si>
  <si>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</si>
  <si>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</si>
  <si>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</si>
  <si>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</si>
  <si>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</si>
  <si>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</si>
  <si>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</si>
  <si>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</si>
  <si>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</si>
  <si>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</si>
  <si>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</si>
  <si>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</si>
  <si>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</si>
  <si>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</si>
  <si>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</si>
  <si>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</si>
  <si>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</si>
  <si>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</si>
  <si>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</si>
  <si>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</si>
  <si>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</si>
  <si>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</si>
  <si>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</si>
  <si>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</si>
  <si>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</si>
  <si>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</si>
  <si>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</si>
  <si>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</si>
  <si>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</si>
  <si>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</si>
  <si>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</si>
  <si>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</si>
  <si>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</si>
  <si>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</si>
  <si>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</si>
  <si>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</si>
  <si>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</si>
  <si>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</si>
  <si>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</si>
  <si>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</si>
  <si>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</si>
  <si>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</si>
  <si>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</si>
  <si>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</si>
  <si>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</si>
  <si>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</si>
  <si>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</si>
  <si>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</si>
  <si>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</si>
  <si>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</si>
  <si>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</si>
  <si>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</si>
  <si>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</si>
  <si>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</si>
  <si>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</si>
  <si>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</si>
  <si>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</si>
  <si>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</si>
  <si>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</si>
  <si>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</si>
  <si>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</si>
  <si>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</si>
  <si>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</si>
  <si>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</si>
  <si>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</si>
  <si>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</si>
  <si>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</si>
  <si>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</si>
  <si>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</si>
  <si>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</si>
  <si>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</si>
  <si>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</si>
  <si>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</si>
  <si>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</si>
  <si>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</si>
  <si>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</si>
  <si>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</si>
  <si>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</si>
  <si>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</si>
  <si>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</si>
  <si>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</si>
  <si>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</si>
  <si>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</si>
  <si>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</si>
  <si>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</si>
  <si>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</si>
  <si>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</si>
  <si>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</si>
  <si>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</si>
  <si>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</si>
  <si>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</si>
  <si>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</si>
  <si>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</si>
  <si>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</si>
  <si>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</si>
  <si>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</si>
  <si>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</si>
  <si>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</si>
  <si>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</si>
  <si>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</si>
  <si>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</si>
  <si>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</si>
  <si>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</si>
  <si>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</si>
  <si>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</si>
  <si>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</si>
  <si>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</si>
  <si>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</si>
  <si>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</si>
  <si>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</si>
  <si>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</si>
  <si>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</si>
  <si>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</si>
  <si>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</si>
  <si>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</si>
  <si>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</si>
  <si>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</si>
  <si>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</si>
  <si>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</si>
  <si>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</si>
  <si>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</si>
  <si>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</si>
  <si>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</si>
  <si>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</si>
  <si>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</si>
  <si>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</si>
  <si>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</si>
  <si>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</si>
  <si>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</si>
  <si>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</si>
  <si>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</si>
  <si>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</si>
  <si>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</si>
  <si>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</si>
  <si>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</si>
  <si>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</si>
  <si>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</si>
  <si>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</si>
  <si>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</si>
  <si>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</si>
  <si>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</si>
  <si>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</si>
  <si>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</si>
  <si>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</si>
  <si>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</si>
  <si>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</si>
  <si>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</si>
  <si>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</si>
  <si>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</si>
  <si>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</si>
  <si>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</si>
  <si>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</si>
  <si>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</si>
  <si>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</si>
  <si>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</si>
  <si>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</si>
  <si>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</si>
  <si>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</si>
  <si>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</si>
  <si>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</si>
  <si>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</si>
  <si>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</si>
  <si>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</si>
  <si>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</si>
  <si>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</si>
  <si>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</si>
  <si>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</si>
  <si>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</si>
  <si>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</si>
  <si>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</si>
  <si>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</si>
  <si>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</si>
  <si>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</si>
  <si>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</si>
  <si>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</si>
  <si>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</si>
  <si>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</si>
  <si>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</si>
  <si>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</si>
  <si>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</si>
  <si>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</si>
  <si>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</si>
  <si>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</si>
  <si>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</si>
  <si>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</si>
  <si>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</si>
  <si>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</si>
  <si>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</si>
  <si>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</si>
  <si>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</si>
  <si>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</si>
  <si>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</si>
  <si>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</si>
  <si>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</si>
  <si>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</si>
  <si>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</si>
  <si>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</si>
  <si>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</si>
  <si>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</si>
  <si>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</si>
  <si>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</si>
  <si>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</si>
  <si>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</si>
  <si>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</si>
  <si>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</si>
  <si>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</si>
  <si>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</si>
  <si>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</si>
  <si>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</si>
  <si>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</si>
  <si>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</si>
  <si>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</si>
  <si>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</si>
  <si>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</si>
  <si>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</si>
  <si>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</si>
  <si>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</si>
  <si>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</si>
  <si>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</si>
  <si>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</si>
  <si>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</si>
  <si>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</si>
  <si>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</si>
  <si>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</si>
  <si>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</si>
  <si>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</si>
  <si>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</si>
  <si>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</si>
  <si>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</si>
  <si>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</si>
  <si>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</si>
  <si>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</si>
  <si>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</si>
  <si>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</si>
  <si>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</si>
  <si>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</si>
  <si>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</si>
  <si>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</si>
  <si>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</si>
  <si>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</si>
  <si>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</si>
  <si>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</si>
  <si>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</si>
  <si>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</si>
  <si>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</si>
  <si>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</si>
  <si>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</si>
  <si>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</si>
  <si>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</si>
  <si>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</si>
  <si>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</si>
  <si>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</si>
  <si>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</si>
  <si>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</si>
  <si>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</si>
  <si>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</si>
  <si>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</si>
  <si>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</si>
  <si>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</si>
  <si>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</si>
  <si>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</si>
  <si>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</si>
  <si>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</si>
  <si>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</si>
  <si>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</si>
  <si>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</si>
  <si>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</si>
  <si>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</si>
  <si>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</si>
  <si>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</si>
  <si>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</si>
  <si>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</si>
  <si>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</si>
  <si>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</si>
  <si>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</si>
  <si>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</si>
  <si>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</si>
  <si>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</si>
  <si>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</si>
  <si>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</si>
  <si>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</si>
  <si>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</si>
  <si>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</si>
  <si>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</si>
  <si>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</si>
  <si>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</si>
  <si>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</si>
  <si>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</si>
  <si>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</si>
  <si>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</si>
  <si>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</si>
  <si>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</si>
  <si>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</si>
  <si>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</si>
  <si>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</si>
  <si>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</si>
  <si>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</si>
  <si>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</si>
  <si>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</si>
  <si>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</si>
  <si>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</si>
  <si>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</si>
  <si>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</si>
  <si>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</si>
  <si>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</si>
  <si>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</si>
  <si>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</si>
  <si>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</si>
  <si>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</si>
  <si>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</si>
  <si>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</si>
  <si>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</si>
  <si>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</si>
  <si>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</si>
  <si>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</si>
  <si>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</si>
  <si>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</si>
  <si>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</si>
  <si>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</si>
  <si>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</si>
  <si>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</si>
  <si>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</si>
  <si>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</si>
  <si>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</si>
  <si>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</si>
  <si>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</si>
  <si>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</si>
  <si>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</si>
  <si>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</si>
  <si>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</si>
  <si>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</si>
  <si>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</si>
  <si>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</si>
  <si>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</si>
  <si>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</si>
  <si>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</si>
  <si>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</si>
  <si>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</si>
  <si>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</si>
  <si>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</si>
  <si>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</si>
  <si>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</si>
  <si>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</si>
  <si>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</si>
  <si>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</si>
  <si>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</si>
  <si>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</si>
  <si>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</si>
  <si>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</si>
  <si>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</si>
  <si>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</si>
  <si>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</si>
  <si>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</si>
  <si>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</si>
  <si>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</si>
  <si>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</si>
  <si>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</si>
  <si>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</si>
  <si>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</si>
  <si>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</si>
  <si>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</si>
  <si>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</si>
  <si>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</si>
  <si>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</si>
  <si>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</si>
  <si>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</si>
  <si>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</si>
  <si>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</si>
  <si>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</si>
  <si>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</si>
  <si>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</si>
  <si>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</si>
  <si>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</si>
  <si>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</si>
  <si>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</si>
  <si>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</si>
  <si>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</si>
  <si>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</si>
  <si>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</si>
  <si>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</si>
  <si>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</si>
  <si>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</si>
  <si>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</si>
  <si>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</si>
  <si>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</si>
  <si>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</si>
  <si>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</si>
  <si>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</si>
  <si>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</si>
  <si>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</si>
  <si>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</si>
  <si>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</si>
  <si>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</si>
  <si>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</si>
  <si>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</si>
  <si>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</si>
  <si>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</si>
  <si>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</si>
  <si>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</si>
  <si>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</si>
  <si>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</si>
  <si>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</si>
  <si>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</si>
  <si>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</si>
  <si>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</si>
  <si>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</si>
  <si>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</si>
  <si>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</si>
  <si>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</si>
  <si>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</si>
  <si>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</si>
  <si>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</si>
  <si>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</si>
  <si>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</si>
  <si>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</si>
  <si>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</si>
  <si>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</si>
  <si>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</si>
  <si>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</si>
  <si>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</si>
  <si>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</si>
  <si>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</si>
  <si>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</si>
  <si>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</si>
  <si>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</si>
  <si>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</si>
  <si>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</si>
  <si>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</si>
  <si>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</si>
  <si>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</si>
  <si>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</si>
  <si>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</si>
  <si>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</si>
  <si>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</si>
  <si>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</si>
  <si>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</si>
  <si>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</si>
  <si>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</si>
  <si>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</si>
  <si>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</si>
  <si>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</si>
  <si>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</si>
  <si>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</si>
  <si>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</si>
  <si>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</si>
  <si>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</si>
  <si>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</si>
  <si>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</si>
  <si>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</si>
  <si>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</si>
  <si>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</si>
  <si>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</si>
  <si>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</si>
  <si>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</si>
  <si>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</si>
  <si>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</si>
  <si>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</si>
  <si>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</si>
  <si>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</si>
  <si>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</si>
  <si>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</si>
  <si>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</si>
  <si>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</si>
  <si>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</si>
  <si>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</si>
  <si>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</si>
  <si>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</si>
  <si>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</si>
  <si>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</si>
  <si>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</si>
  <si>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</si>
  <si>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</si>
  <si>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</si>
  <si>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</si>
  <si>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</si>
  <si>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</si>
  <si>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</si>
  <si>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</si>
  <si>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</si>
  <si>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</si>
  <si>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</si>
  <si>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</si>
  <si>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</si>
  <si>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</si>
  <si>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</si>
  <si>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</si>
  <si>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</si>
  <si>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</si>
  <si>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</si>
  <si>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</si>
  <si>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</si>
  <si>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</si>
  <si>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</si>
  <si>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</si>
  <si>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</si>
  <si>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</si>
  <si>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</si>
  <si>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</si>
  <si>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</si>
  <si>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</si>
  <si>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</si>
  <si>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</si>
  <si>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</si>
  <si>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</si>
  <si>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</si>
  <si>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</si>
  <si>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</si>
  <si>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</si>
  <si>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</si>
  <si>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</si>
  <si>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</si>
  <si>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</si>
  <si>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</si>
  <si>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</si>
  <si>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</si>
  <si>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</si>
  <si>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</si>
  <si>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</si>
  <si>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</si>
  <si>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</si>
  <si>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</si>
  <si>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</si>
  <si>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</si>
  <si>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</si>
  <si>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</si>
  <si>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</si>
  <si>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</si>
  <si>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</si>
  <si>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</si>
  <si>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</si>
  <si>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</si>
  <si>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</si>
  <si>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</si>
  <si>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</si>
  <si>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</si>
  <si>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</si>
  <si>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</si>
  <si>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</si>
  <si>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</si>
  <si>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</si>
  <si>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</si>
  <si>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</si>
  <si>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</si>
  <si>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</si>
  <si>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</si>
  <si>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</si>
  <si>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</si>
  <si>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</si>
  <si>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</si>
  <si>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</si>
  <si>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</si>
  <si>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</si>
  <si>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</si>
  <si>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</si>
  <si>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</si>
  <si>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</si>
  <si>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</si>
  <si>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</si>
  <si>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</si>
  <si>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</si>
  <si>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</si>
  <si>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</si>
  <si>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</si>
  <si>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</si>
  <si>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</si>
  <si>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</si>
  <si>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</si>
  <si>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</si>
  <si>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</si>
  <si>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</si>
  <si>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</si>
  <si>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</si>
  <si>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</si>
  <si>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</si>
  <si>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</si>
  <si>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</si>
  <si>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</si>
  <si>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</si>
  <si>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</si>
  <si>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</si>
  <si>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</si>
  <si>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</si>
  <si>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</si>
  <si>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</si>
  <si>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</si>
  <si>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</si>
  <si>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</si>
  <si>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</si>
  <si>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</si>
  <si>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</si>
  <si>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</si>
  <si>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</si>
  <si>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</si>
  <si>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</si>
  <si>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</si>
  <si>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</si>
  <si>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</si>
  <si>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</si>
  <si>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</si>
  <si>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</si>
  <si>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</si>
  <si>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</si>
  <si>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</si>
  <si>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</si>
  <si>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</si>
  <si>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</si>
  <si>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</si>
  <si>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</si>
  <si>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</si>
  <si>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</si>
  <si>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</si>
  <si>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</si>
  <si>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</si>
  <si>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</si>
  <si>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</si>
  <si>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</si>
  <si>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</si>
  <si>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</si>
  <si>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</si>
  <si>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</si>
  <si>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</si>
  <si>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</si>
  <si>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</si>
  <si>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</si>
  <si>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</si>
  <si>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</si>
  <si>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</si>
  <si>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</si>
  <si>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</si>
  <si>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</si>
  <si>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</si>
  <si>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</si>
  <si>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</si>
  <si>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</si>
  <si>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</si>
  <si>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</si>
  <si>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</si>
  <si>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</si>
  <si>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</si>
  <si>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</si>
  <si>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</si>
  <si>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</si>
  <si>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</si>
  <si>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</si>
  <si>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</si>
  <si>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</si>
  <si>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</si>
  <si>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</si>
  <si>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</si>
  <si>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</si>
  <si>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</si>
  <si>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</si>
  <si>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</si>
  <si>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</si>
  <si>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</si>
  <si>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</si>
  <si>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</si>
  <si>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</si>
  <si>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</si>
  <si>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</si>
  <si>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</si>
  <si>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</si>
  <si>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</si>
  <si>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</si>
  <si>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</si>
  <si>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</si>
  <si>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</si>
  <si>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</si>
  <si>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</si>
  <si>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</si>
  <si>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</si>
  <si>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</si>
  <si>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</si>
  <si>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</si>
  <si>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</si>
  <si>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</si>
  <si>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</si>
  <si>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</si>
  <si>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</si>
  <si>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</si>
  <si>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</si>
  <si>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</si>
  <si>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</si>
  <si>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</si>
  <si>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</si>
  <si>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</si>
  <si>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</si>
  <si>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</si>
  <si>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</si>
  <si>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</si>
  <si>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</si>
  <si>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</si>
  <si>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</si>
  <si>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</si>
  <si>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</si>
  <si>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</si>
  <si>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</si>
  <si>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</si>
  <si>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</si>
  <si>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</si>
  <si>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</si>
  <si>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</si>
  <si>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</si>
  <si>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</si>
  <si>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</si>
  <si>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</si>
  <si>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</si>
  <si>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</si>
  <si>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</si>
  <si>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</si>
  <si>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</si>
  <si>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</si>
  <si>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</si>
  <si>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</si>
  <si>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</si>
  <si>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</si>
  <si>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</si>
  <si>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</si>
  <si>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</si>
  <si>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</si>
  <si>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</si>
  <si>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</si>
  <si>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</si>
  <si>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</si>
  <si>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</si>
  <si>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</si>
  <si>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</si>
  <si>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</si>
  <si>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</si>
  <si>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</si>
  <si>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</si>
  <si>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</si>
  <si>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</si>
  <si>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</si>
  <si>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</si>
  <si>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</si>
  <si>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</si>
  <si>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</si>
  <si>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</si>
  <si>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</si>
  <si>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</si>
  <si>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</si>
  <si>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</si>
  <si>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</si>
  <si>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</si>
  <si>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</si>
  <si>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</si>
  <si>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</si>
  <si>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</si>
  <si>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</si>
  <si>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</si>
  <si>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</si>
  <si>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</si>
  <si>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</si>
  <si>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</si>
  <si>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</si>
  <si>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</si>
  <si>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</si>
  <si>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</si>
  <si>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</si>
  <si>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</si>
  <si>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</si>
  <si>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</si>
  <si>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</si>
  <si>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</si>
  <si>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</si>
  <si>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</si>
  <si>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</si>
  <si>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</si>
  <si>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</si>
  <si>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</si>
  <si>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</si>
  <si>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</si>
  <si>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</si>
  <si>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</si>
  <si>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</si>
  <si>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</si>
  <si>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</si>
  <si>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</si>
  <si>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</si>
  <si>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</si>
  <si>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</si>
  <si>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</si>
  <si>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</si>
  <si>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</si>
  <si>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</si>
  <si>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</si>
  <si>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</si>
  <si>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</si>
  <si>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</si>
  <si>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</si>
  <si>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</si>
  <si>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</si>
  <si>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</si>
  <si>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</si>
  <si>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</si>
  <si>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</si>
  <si>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</si>
  <si>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</si>
  <si>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</si>
  <si>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</si>
  <si>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</si>
  <si>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</si>
  <si>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</si>
  <si>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</si>
  <si>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</si>
  <si>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</si>
  <si>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</si>
  <si>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</si>
  <si>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</si>
  <si>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</si>
  <si>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</si>
  <si>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</si>
  <si>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</si>
  <si>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</si>
  <si>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</si>
  <si>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</si>
  <si>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</si>
  <si>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</si>
  <si>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</si>
  <si>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</si>
  <si>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</si>
  <si>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</si>
  <si>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</si>
  <si>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</si>
  <si>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</si>
  <si>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</si>
  <si>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</si>
  <si>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</si>
  <si>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</si>
  <si>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</si>
  <si>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</si>
  <si>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</si>
  <si>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</si>
  <si>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</si>
  <si>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</si>
  <si>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</si>
  <si>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</si>
  <si>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</si>
  <si>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</si>
  <si>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</si>
  <si>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</si>
  <si>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</si>
  <si>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</si>
  <si>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</si>
  <si>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</si>
  <si>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</si>
  <si>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</si>
  <si>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</si>
  <si>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</si>
  <si>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</si>
  <si>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</si>
  <si>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</si>
  <si>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</si>
  <si>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</si>
  <si>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</si>
  <si>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</si>
  <si>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</si>
  <si>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</si>
  <si>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</si>
  <si>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</si>
  <si>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</si>
  <si>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</si>
  <si>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</si>
  <si>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</si>
  <si>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</si>
  <si>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</si>
  <si>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</si>
  <si>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</si>
  <si>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</si>
  <si>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</si>
  <si>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</si>
  <si>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</si>
  <si>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</si>
  <si>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</si>
  <si>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</si>
  <si>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</si>
  <si>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</si>
  <si>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</si>
  <si>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</si>
  <si>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</si>
  <si>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</si>
  <si>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</si>
  <si>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</si>
  <si>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</si>
  <si>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</si>
  <si>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</si>
  <si>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</si>
  <si>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</si>
  <si>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</si>
  <si>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</si>
  <si>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</si>
  <si>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</si>
  <si>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</si>
  <si>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</si>
  <si>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</si>
  <si>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</si>
  <si>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</si>
  <si>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</si>
  <si>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</si>
  <si>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</si>
  <si>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</si>
  <si>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</si>
  <si>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</si>
  <si>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</si>
  <si>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</si>
  <si>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</si>
  <si>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</si>
  <si>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</si>
  <si>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</si>
  <si>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</si>
  <si>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</si>
  <si>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</si>
  <si>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</si>
  <si>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</si>
  <si>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</si>
  <si>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</si>
  <si>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</si>
  <si>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</si>
  <si>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</si>
  <si>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</si>
  <si>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</si>
  <si>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</si>
  <si>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</si>
  <si>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</si>
  <si>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</si>
  <si>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</si>
  <si>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</si>
  <si>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</si>
  <si>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</si>
  <si>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</si>
  <si>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</si>
  <si>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</si>
  <si>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</si>
  <si>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</si>
  <si>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</si>
  <si>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</si>
  <si>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</si>
  <si>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</si>
  <si>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</si>
  <si>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</si>
  <si>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</si>
  <si>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</si>
  <si>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</si>
  <si>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</si>
  <si>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</si>
  <si>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</si>
  <si>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</si>
  <si>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</si>
  <si>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</si>
  <si>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</si>
  <si>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</si>
  <si>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</si>
  <si>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</si>
  <si>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</si>
  <si>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</si>
  <si>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</si>
  <si>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</si>
  <si>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</si>
  <si>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</si>
  <si>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</si>
  <si>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</si>
  <si>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</si>
  <si>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</si>
  <si>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</si>
  <si>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</si>
  <si>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</si>
  <si>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</si>
  <si>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</si>
  <si>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</si>
  <si>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</si>
  <si>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</si>
  <si>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</si>
  <si>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</si>
  <si>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</si>
  <si>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</si>
  <si>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</si>
  <si>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</si>
  <si>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</si>
  <si>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</si>
  <si>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</si>
  <si>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</si>
  <si>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</si>
  <si>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</si>
  <si>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</si>
  <si>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</si>
  <si>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</si>
  <si>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</si>
  <si>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</si>
  <si>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</si>
  <si>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</si>
  <si>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</si>
  <si>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</si>
  <si>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</si>
  <si>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</si>
  <si>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</si>
  <si>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</si>
  <si>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</si>
  <si>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</si>
  <si>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</si>
  <si>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</si>
  <si>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</si>
  <si>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</si>
  <si>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</si>
  <si>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</si>
  <si>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</si>
  <si>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</si>
  <si>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</si>
  <si>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</si>
  <si>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</si>
  <si>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</si>
  <si>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</si>
  <si>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</si>
  <si>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</si>
  <si>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</si>
  <si>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</si>
  <si>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</si>
  <si>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</si>
  <si>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</si>
  <si>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</si>
  <si>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</si>
  <si>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</si>
  <si>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</si>
  <si>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</si>
  <si>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</si>
  <si>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</si>
  <si>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</si>
  <si>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</si>
  <si>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</si>
  <si>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</si>
  <si>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</si>
  <si>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</si>
  <si>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</si>
  <si>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</si>
  <si>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</si>
  <si>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</si>
  <si>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</si>
  <si>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</si>
  <si>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</si>
  <si>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</si>
  <si>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</si>
  <si>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</si>
  <si>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</si>
  <si>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</si>
  <si>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</si>
  <si>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</si>
  <si>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</si>
  <si>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</si>
  <si>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</si>
  <si>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</si>
  <si>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</si>
  <si>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</si>
  <si>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</si>
  <si>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</si>
  <si>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</si>
  <si>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</si>
  <si>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</si>
  <si>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</si>
  <si>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</si>
  <si>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</si>
  <si>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</si>
  <si>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</si>
  <si>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</si>
  <si>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</si>
  <si>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</si>
  <si>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</si>
  <si>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</si>
  <si>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</si>
  <si>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</si>
  <si>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</si>
  <si>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</si>
  <si>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</si>
  <si>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</si>
  <si>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</si>
  <si>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</si>
  <si>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</si>
  <si>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</si>
  <si>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</si>
  <si>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</si>
  <si>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</si>
  <si>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</si>
  <si>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</si>
  <si>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</si>
  <si>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</si>
  <si>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</si>
  <si>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</si>
  <si>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</si>
  <si>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</si>
  <si>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</si>
  <si>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</si>
  <si>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</si>
  <si>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</si>
  <si>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</si>
  <si>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</si>
  <si>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</si>
  <si>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</si>
  <si>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</si>
  <si>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</si>
  <si>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</si>
  <si>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</si>
  <si>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</si>
  <si>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</si>
  <si>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</si>
  <si>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</si>
  <si>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</si>
  <si>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</si>
  <si>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</si>
  <si>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</si>
  <si>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</si>
  <si>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</si>
  <si>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</si>
  <si>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</si>
  <si>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</si>
  <si>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</si>
  <si>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</si>
  <si>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</si>
  <si>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</si>
  <si>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</si>
  <si>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</si>
  <si>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</si>
  <si>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</si>
  <si>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</si>
  <si>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</si>
  <si>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</si>
  <si>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</si>
  <si>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</si>
  <si>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</si>
  <si>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</si>
  <si>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</si>
  <si>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</si>
  <si>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</si>
  <si>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</si>
  <si>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</si>
  <si>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</si>
  <si>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</si>
  <si>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</si>
  <si>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</si>
  <si>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</si>
  <si>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</si>
  <si>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</si>
  <si>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</si>
  <si>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</si>
  <si>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</si>
  <si>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</si>
  <si>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</si>
  <si>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</si>
  <si>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</si>
  <si>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</si>
  <si>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</si>
  <si>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</si>
  <si>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</si>
  <si>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</si>
  <si>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</si>
  <si>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</si>
  <si>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</si>
  <si>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</si>
  <si>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</si>
  <si>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</si>
  <si>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</si>
  <si>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</si>
  <si>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</si>
  <si>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</si>
  <si>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</si>
  <si>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</si>
  <si>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</si>
  <si>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</si>
  <si>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</si>
  <si>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</si>
  <si>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</si>
  <si>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</si>
  <si>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</si>
  <si>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</si>
  <si>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</si>
  <si>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</si>
  <si>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</si>
  <si>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</si>
  <si>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</si>
  <si>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</si>
  <si>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</si>
  <si>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</si>
  <si>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</si>
  <si>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</si>
  <si>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</si>
  <si>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</si>
  <si>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</si>
  <si>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</si>
  <si>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</si>
  <si>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</si>
  <si>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</si>
  <si>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</si>
  <si>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</si>
  <si>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</si>
  <si>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</si>
  <si>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</si>
  <si>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</si>
  <si>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</si>
  <si>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</si>
  <si>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</si>
  <si>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</si>
  <si>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</si>
  <si>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</si>
  <si>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</si>
  <si>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</si>
  <si>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</si>
  <si>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</si>
  <si>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</si>
  <si>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</si>
  <si>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</si>
  <si>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</si>
  <si>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</si>
  <si>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</si>
  <si>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</si>
  <si>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</si>
  <si>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</si>
  <si>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</si>
  <si>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</si>
  <si>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</si>
  <si>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</si>
  <si>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</si>
  <si>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</si>
  <si>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</si>
  <si>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</si>
  <si>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</si>
  <si>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</si>
  <si>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</si>
  <si>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</si>
  <si>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</si>
  <si>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</si>
  <si>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</si>
  <si>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</si>
  <si>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</si>
  <si>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</si>
  <si>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</si>
  <si>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</si>
  <si>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</si>
  <si>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</si>
  <si>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</si>
  <si>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</si>
  <si>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</si>
  <si>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</si>
  <si>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</si>
  <si>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</si>
  <si>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</si>
  <si>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</si>
  <si>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</si>
  <si>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</si>
  <si>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</si>
  <si>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</si>
  <si>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</si>
  <si>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</si>
  <si>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</si>
  <si>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</si>
  <si>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</si>
  <si>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</si>
  <si>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</si>
  <si>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</si>
  <si>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</si>
  <si>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</si>
  <si>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</si>
  <si>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</si>
  <si>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</si>
  <si>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</si>
  <si>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</si>
  <si>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</si>
  <si>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</si>
  <si>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</si>
  <si>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</si>
  <si>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</si>
  <si>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</si>
  <si>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</si>
  <si>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</si>
  <si>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</si>
  <si>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</si>
  <si>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</si>
  <si>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</si>
  <si>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</si>
  <si>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</si>
  <si>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</si>
  <si>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</si>
  <si>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</si>
  <si>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</si>
  <si>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</si>
  <si>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</si>
  <si>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</si>
  <si>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</si>
  <si>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</si>
  <si>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</si>
  <si>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</si>
  <si>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</si>
  <si>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</si>
  <si>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</si>
  <si>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</si>
  <si>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</si>
  <si>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</si>
  <si>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</si>
  <si>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</si>
  <si>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</si>
  <si>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</si>
  <si>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</si>
  <si>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</si>
  <si>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</si>
  <si>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</si>
  <si>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</si>
  <si>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</si>
  <si>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</si>
  <si>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</si>
  <si>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</si>
  <si>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</si>
  <si>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</si>
  <si>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</si>
  <si>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</si>
  <si>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</si>
  <si>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</si>
  <si>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</si>
  <si>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</si>
  <si>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</si>
  <si>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</si>
  <si>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</si>
  <si>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</si>
  <si>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</si>
  <si>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</si>
  <si>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</si>
  <si>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</si>
  <si>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</si>
  <si>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</si>
  <si>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</si>
  <si>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</si>
  <si>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</si>
  <si>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</si>
  <si>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</si>
  <si>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</si>
  <si>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</si>
  <si>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</si>
  <si>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</si>
  <si>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</si>
  <si>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</si>
  <si>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</si>
  <si>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</si>
  <si>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</si>
  <si>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</si>
  <si>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</si>
  <si>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</si>
  <si>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</si>
  <si>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</si>
  <si>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</si>
  <si>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</si>
  <si>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</si>
  <si>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</si>
  <si>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</si>
  <si>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</si>
  <si>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</si>
  <si>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</si>
  <si>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</si>
  <si>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</si>
  <si>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</si>
  <si>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</si>
  <si>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</si>
  <si>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</si>
  <si>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</si>
  <si>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</si>
  <si>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</si>
  <si>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</si>
  <si>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</si>
  <si>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</si>
  <si>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</si>
  <si>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</si>
  <si>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</si>
  <si>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</si>
  <si>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</si>
  <si>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</si>
  <si>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</si>
  <si>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</si>
  <si>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</si>
  <si>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</si>
  <si>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</si>
  <si>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</si>
  <si>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</si>
  <si>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</si>
  <si>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</si>
  <si>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</si>
  <si>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</si>
  <si>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</si>
  <si>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</si>
  <si>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</si>
  <si>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</si>
  <si>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</si>
  <si>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</si>
  <si>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</si>
  <si>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</si>
  <si>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</si>
  <si>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</si>
  <si>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</si>
  <si>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</si>
  <si>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</si>
  <si>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</si>
  <si>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</si>
  <si>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</si>
  <si>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</si>
  <si>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</si>
  <si>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</si>
  <si>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</si>
  <si>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</si>
  <si>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</si>
  <si>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</si>
  <si>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</si>
  <si>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</si>
  <si>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</si>
  <si>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</si>
  <si>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</si>
  <si>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</si>
  <si>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</si>
  <si>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</si>
  <si>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</si>
  <si>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</si>
  <si>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</si>
  <si>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</si>
  <si>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</si>
  <si>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</si>
  <si>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</si>
  <si>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</si>
  <si>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</si>
  <si>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</si>
  <si>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</si>
  <si>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</si>
  <si>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</si>
  <si>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</si>
  <si>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</si>
  <si>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</si>
  <si>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</si>
  <si>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</si>
  <si>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</si>
  <si>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</si>
  <si>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</si>
  <si>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</si>
  <si>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</si>
  <si>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</si>
  <si>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</si>
  <si>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</si>
  <si>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</si>
  <si>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</si>
  <si>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</si>
  <si>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</si>
  <si>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</si>
  <si>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</si>
  <si>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</si>
  <si>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</si>
  <si>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</si>
  <si>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</si>
  <si>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</si>
  <si>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</si>
  <si>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</si>
  <si>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</si>
  <si>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</si>
  <si>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</si>
  <si>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</si>
  <si>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</si>
  <si>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</si>
  <si>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</si>
  <si>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</si>
  <si>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</si>
  <si>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</si>
  <si>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</si>
  <si>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</si>
  <si>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</si>
  <si>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</si>
  <si>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</si>
  <si>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</si>
  <si>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</si>
  <si>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</si>
  <si>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</si>
  <si>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</si>
  <si>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</si>
  <si>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</si>
  <si>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</si>
  <si>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</si>
  <si>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</si>
  <si>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</si>
  <si>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</si>
  <si>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</si>
  <si>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</si>
  <si>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</si>
  <si>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</si>
  <si>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</si>
  <si>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</si>
  <si>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</si>
  <si>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</si>
  <si>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</si>
  <si>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</si>
  <si>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</si>
  <si>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</si>
  <si>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</si>
  <si>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</si>
  <si>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</si>
  <si>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</si>
  <si>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</si>
  <si>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</si>
  <si>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</si>
  <si>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</si>
  <si>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</si>
  <si>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</si>
  <si>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</si>
  <si>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</si>
  <si>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</si>
  <si>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</si>
  <si>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</si>
  <si>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</si>
  <si>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</si>
  <si>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</si>
  <si>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</si>
  <si>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</si>
  <si>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</si>
  <si>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</si>
  <si>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</si>
  <si>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</si>
  <si>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</si>
  <si>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</si>
  <si>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</si>
  <si>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</si>
  <si>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</si>
  <si>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</si>
  <si>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</si>
  <si>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</si>
  <si>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</si>
  <si>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</si>
  <si>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</si>
  <si>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</si>
  <si>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</si>
  <si>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</si>
  <si>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</si>
  <si>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</si>
  <si>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</si>
  <si>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</si>
  <si>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</si>
  <si>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</si>
  <si>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</si>
  <si>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</si>
  <si>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</si>
  <si>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</si>
  <si>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</si>
  <si>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</si>
  <si>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</si>
  <si>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</si>
  <si>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</si>
  <si>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</si>
  <si>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</si>
  <si>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</si>
  <si>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</si>
  <si>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</si>
  <si>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</si>
  <si>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</si>
  <si>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</si>
  <si>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</si>
  <si>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</si>
  <si>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</si>
  <si>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</si>
  <si>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</si>
  <si>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</si>
  <si>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</si>
  <si>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</si>
  <si>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</si>
  <si>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</si>
  <si>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</si>
  <si>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</si>
  <si>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</si>
  <si>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</si>
  <si>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</si>
  <si>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</si>
  <si>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</si>
  <si>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</si>
  <si>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</si>
  <si>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</si>
  <si>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</si>
  <si>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</si>
  <si>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</si>
  <si>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</si>
  <si>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</si>
  <si>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</si>
  <si>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</si>
  <si>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</si>
  <si>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</si>
  <si>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</si>
  <si>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</si>
  <si>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</si>
  <si>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</si>
  <si>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</si>
  <si>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</si>
  <si>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</si>
  <si>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</si>
  <si>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</si>
  <si>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</si>
  <si>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</si>
  <si>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</si>
  <si>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</si>
  <si>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</si>
  <si>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</si>
  <si>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</si>
  <si>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</si>
  <si>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</si>
  <si>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</si>
  <si>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</si>
  <si>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</si>
  <si>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</si>
  <si>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</si>
  <si>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</si>
  <si>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</si>
  <si>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</si>
  <si>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</si>
  <si>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</si>
  <si>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</si>
  <si>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</si>
  <si>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</si>
  <si>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</si>
  <si>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</si>
  <si>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</si>
  <si>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</si>
  <si>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</si>
  <si>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</si>
  <si>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</si>
  <si>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</si>
  <si>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</si>
  <si>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</si>
  <si>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</si>
  <si>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</si>
  <si>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</si>
  <si>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</si>
  <si>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</si>
  <si>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</si>
  <si>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</si>
  <si>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</si>
  <si>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</si>
  <si>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</si>
  <si>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</si>
  <si>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</si>
  <si>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</si>
  <si>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</si>
  <si>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</si>
  <si>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</si>
  <si>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</si>
  <si>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</si>
  <si>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</si>
  <si>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</si>
  <si>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</si>
  <si>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</si>
  <si>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</si>
  <si>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</si>
  <si>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</si>
  <si>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</si>
  <si>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</si>
  <si>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</si>
  <si>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</si>
  <si>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</si>
  <si>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</si>
  <si>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</si>
  <si>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</si>
  <si>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</si>
  <si>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</si>
  <si>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</si>
  <si>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</si>
  <si>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</si>
  <si>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</si>
  <si>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</si>
  <si>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</si>
  <si>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</si>
  <si>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</si>
  <si>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</si>
  <si>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</si>
  <si>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</si>
  <si>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</si>
  <si>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</si>
  <si>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</si>
  <si>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</si>
  <si>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</si>
  <si>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</si>
  <si>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</si>
  <si>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</si>
  <si>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</si>
  <si>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</si>
  <si>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</si>
  <si>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</si>
  <si>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</si>
  <si>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</si>
  <si>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</si>
  <si>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</si>
  <si>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</si>
  <si>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</si>
  <si>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</si>
  <si>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</si>
  <si>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</si>
  <si>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</si>
  <si>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</si>
  <si>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</si>
  <si>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</si>
  <si>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</si>
  <si>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</si>
  <si>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</si>
  <si>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</si>
  <si>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</si>
  <si>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</si>
  <si>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</si>
  <si>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</si>
  <si>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</si>
  <si>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</si>
  <si>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</si>
  <si>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</si>
  <si>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</si>
  <si>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</si>
  <si>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</si>
  <si>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</si>
  <si>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</si>
  <si>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</si>
  <si>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</si>
  <si>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</si>
  <si>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</si>
  <si>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</si>
  <si>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</si>
  <si>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</si>
  <si>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</si>
  <si>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</si>
  <si>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</si>
  <si>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</si>
  <si>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</si>
  <si>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</si>
  <si>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</si>
  <si>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</si>
  <si>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</si>
  <si>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</si>
  <si>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</si>
  <si>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</si>
  <si>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</si>
  <si>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</si>
  <si>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</si>
  <si>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</si>
  <si>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</si>
  <si>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</si>
  <si>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</si>
  <si>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</si>
  <si>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</si>
  <si>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</si>
  <si>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</si>
  <si>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</si>
  <si>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</si>
  <si>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</si>
  <si>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</si>
  <si>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</si>
  <si>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</si>
  <si>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</si>
  <si>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</si>
  <si>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</si>
  <si>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</si>
  <si>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</si>
  <si>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</si>
  <si>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</si>
  <si>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</si>
  <si>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</si>
  <si>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</si>
  <si>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</si>
  <si>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</si>
  <si>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</si>
  <si>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</si>
  <si>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</si>
  <si>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</si>
  <si>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</si>
  <si>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</si>
  <si>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</si>
  <si>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</si>
  <si>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</si>
  <si>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</si>
  <si>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</si>
  <si>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</si>
  <si>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</si>
  <si>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</si>
  <si>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</si>
  <si>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</si>
  <si>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</si>
  <si>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</si>
  <si>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</si>
  <si>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</si>
  <si>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</si>
  <si>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</si>
  <si>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</si>
  <si>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</si>
  <si>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</si>
  <si>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</si>
  <si>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</si>
  <si>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</si>
  <si>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</si>
  <si>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</si>
  <si>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</si>
  <si>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</si>
  <si>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</si>
  <si>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</si>
  <si>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</si>
  <si>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</si>
  <si>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</si>
  <si>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</si>
  <si>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</si>
  <si>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</si>
  <si>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</si>
  <si>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</si>
  <si>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</si>
  <si>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</si>
  <si>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</si>
  <si>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</si>
  <si>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</si>
  <si>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</si>
  <si>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</si>
  <si>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</si>
  <si>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</si>
  <si>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</si>
  <si>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</si>
  <si>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</si>
  <si>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</si>
  <si>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</si>
  <si>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</si>
  <si>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</si>
  <si>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</si>
  <si>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</si>
  <si>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</si>
  <si>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</si>
  <si>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</si>
  <si>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</si>
  <si>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</si>
  <si>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</si>
  <si>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</si>
  <si>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</si>
  <si>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</si>
  <si>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</si>
  <si>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</si>
  <si>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</si>
  <si>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</si>
  <si>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</si>
  <si>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</si>
  <si>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</si>
  <si>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</si>
  <si>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</si>
  <si>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</si>
  <si>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</si>
  <si>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</si>
  <si>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</si>
  <si>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</si>
  <si>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</si>
  <si>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</si>
  <si>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</si>
  <si>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</si>
  <si>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</si>
  <si>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</si>
  <si>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</si>
  <si>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</si>
  <si>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</si>
  <si>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</si>
  <si>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</si>
  <si>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</si>
  <si>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</si>
  <si>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</si>
  <si>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</si>
  <si>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</si>
  <si>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</si>
  <si>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</si>
  <si>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</si>
  <si>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</si>
  <si>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</si>
  <si>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</si>
  <si>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</si>
  <si>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</si>
  <si>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</si>
  <si>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</si>
  <si>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</si>
  <si>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</si>
  <si>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</si>
  <si>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</si>
  <si>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</si>
  <si>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</si>
  <si>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</si>
  <si>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</si>
  <si>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</si>
  <si>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</si>
  <si>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</si>
  <si>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</si>
  <si>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</si>
  <si>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</si>
  <si>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</si>
  <si>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</si>
  <si>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</si>
  <si>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</si>
  <si>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</si>
  <si>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</si>
  <si>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</si>
  <si>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</si>
  <si>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</si>
  <si>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</si>
  <si>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</si>
  <si>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</si>
  <si>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</si>
  <si>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</si>
  <si>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</si>
  <si>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</si>
  <si>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</si>
  <si>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</si>
  <si>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</si>
  <si>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</si>
  <si>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</si>
  <si>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</si>
  <si>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</si>
  <si>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</si>
  <si>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</si>
  <si>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</si>
  <si>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</si>
  <si>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</si>
  <si>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</si>
  <si>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</si>
  <si>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</si>
  <si>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</si>
  <si>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</si>
  <si>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</si>
  <si>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</si>
  <si>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</si>
  <si>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</si>
  <si>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</si>
  <si>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</si>
  <si>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</si>
  <si>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</si>
  <si>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</si>
  <si>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</si>
  <si>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</si>
  <si>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</si>
  <si>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</si>
  <si>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</si>
  <si>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</si>
  <si>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</si>
  <si>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</si>
  <si>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</si>
  <si>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</si>
  <si>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</si>
  <si>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</si>
  <si>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</si>
  <si>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</si>
  <si>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</si>
  <si>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</si>
  <si>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</si>
  <si>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</si>
  <si>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</si>
  <si>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</si>
  <si>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</si>
  <si>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</si>
  <si>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</si>
  <si>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</si>
  <si>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</si>
  <si>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</si>
  <si>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</si>
  <si>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</si>
  <si>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</si>
  <si>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</si>
  <si>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</si>
  <si>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</si>
  <si>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</si>
  <si>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</si>
  <si>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</si>
  <si>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</si>
  <si>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</si>
  <si>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</si>
  <si>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</si>
  <si>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</si>
  <si>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</si>
  <si>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</si>
  <si>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</si>
  <si>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</si>
  <si>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</si>
  <si>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</si>
  <si>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</si>
  <si>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</si>
  <si>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</si>
  <si>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</si>
  <si>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</si>
  <si>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</si>
  <si>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</si>
  <si>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</si>
  <si>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</si>
  <si>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</si>
  <si>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</si>
  <si>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</si>
  <si>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</si>
  <si>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</si>
  <si>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</si>
  <si>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</si>
  <si>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</si>
  <si>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</si>
  <si>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</si>
  <si>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</si>
  <si>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</si>
  <si>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</si>
  <si>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</si>
  <si>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</si>
  <si>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</si>
  <si>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</si>
  <si>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</si>
  <si>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</si>
  <si>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</si>
  <si>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</si>
  <si>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</si>
  <si>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</si>
  <si>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</si>
  <si>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</si>
  <si>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</si>
  <si>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</si>
  <si>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</si>
  <si>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</si>
  <si>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</si>
  <si>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</si>
  <si>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</si>
  <si>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</si>
  <si>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</si>
  <si>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</si>
  <si>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</si>
  <si>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</si>
  <si>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</si>
  <si>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</si>
  <si>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</si>
  <si>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</si>
  <si>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</si>
  <si>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</si>
  <si>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</si>
  <si>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</si>
  <si>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</si>
  <si>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</si>
  <si>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</si>
  <si>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</si>
  <si>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</si>
  <si>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</si>
  <si>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</si>
  <si>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</si>
  <si>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</si>
  <si>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</si>
  <si>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</si>
  <si>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</si>
  <si>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</si>
  <si>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</si>
  <si>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</si>
  <si>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</si>
  <si>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</si>
  <si>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</si>
  <si>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</si>
  <si>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</si>
  <si>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</si>
  <si>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</si>
  <si>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</si>
  <si>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</si>
  <si>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</si>
  <si>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</si>
  <si>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</si>
  <si>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</si>
  <si>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</si>
  <si>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</si>
  <si>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</si>
  <si>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</si>
  <si>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</si>
  <si>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</si>
  <si>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</si>
  <si>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</si>
  <si>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</si>
  <si>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</si>
  <si>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</si>
  <si>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</si>
  <si>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</si>
  <si>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</si>
  <si>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</si>
  <si>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</si>
  <si>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</si>
  <si>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</si>
  <si>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</si>
  <si>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</si>
  <si>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</si>
  <si>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</si>
  <si>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</si>
  <si>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</si>
  <si>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</si>
  <si>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</si>
  <si>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</si>
  <si>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</si>
  <si>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</si>
  <si>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</si>
  <si>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</si>
  <si>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</si>
  <si>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</si>
  <si>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</si>
  <si>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</si>
  <si>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</si>
  <si>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</si>
  <si>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</si>
  <si>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</si>
  <si>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</si>
  <si>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</si>
  <si>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</si>
  <si>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</si>
  <si>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</si>
  <si>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</si>
  <si>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</si>
  <si>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</si>
  <si>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</si>
  <si>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</si>
  <si>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</si>
  <si>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</si>
  <si>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</si>
  <si>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</si>
  <si>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</si>
  <si>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</si>
  <si>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</si>
  <si>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</si>
  <si>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</si>
  <si>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</si>
  <si>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</si>
  <si>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</si>
  <si>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</si>
  <si>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</si>
  <si>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</si>
  <si>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</si>
  <si>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</si>
  <si>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</si>
  <si>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</si>
  <si>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</si>
  <si>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</si>
  <si>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</si>
  <si>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</si>
  <si>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</si>
  <si>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</si>
  <si>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</si>
  <si>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</si>
  <si>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</si>
  <si>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</si>
  <si>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</si>
  <si>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</si>
  <si>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</si>
  <si>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</si>
  <si>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</si>
  <si>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</si>
  <si>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</si>
  <si>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</si>
  <si>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</si>
  <si>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</si>
  <si>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</si>
  <si>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</si>
  <si>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</si>
  <si>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</si>
  <si>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</si>
  <si>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</si>
  <si>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</si>
  <si>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</si>
  <si>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</si>
  <si>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</si>
  <si>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</si>
  <si>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</si>
  <si>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</si>
  <si>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</si>
  <si>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</si>
  <si>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</si>
  <si>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</si>
  <si>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</si>
  <si>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</si>
  <si>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</si>
  <si>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</si>
  <si>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</si>
  <si>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</si>
  <si>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</si>
  <si>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</si>
  <si>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</si>
  <si>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</si>
  <si>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</si>
  <si>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</si>
  <si>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</si>
  <si>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</si>
  <si>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</si>
  <si>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</si>
  <si>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</si>
  <si>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</si>
  <si>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</si>
  <si>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</si>
  <si>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</si>
  <si>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</si>
  <si>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</si>
  <si>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</si>
  <si>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</si>
  <si>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</si>
  <si>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</si>
  <si>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</si>
  <si>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</si>
  <si>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</si>
  <si>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</si>
  <si>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</si>
  <si>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</si>
  <si>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</si>
  <si>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</si>
  <si>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</si>
  <si>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</si>
  <si>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</si>
  <si>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</si>
  <si>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</si>
  <si>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</si>
  <si>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</si>
  <si>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</si>
  <si>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</si>
  <si>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</si>
  <si>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</si>
  <si>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</si>
  <si>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</si>
  <si>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</si>
  <si>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</si>
  <si>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</si>
  <si>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</si>
  <si>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</si>
  <si>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</si>
  <si>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</si>
  <si>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</si>
  <si>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</si>
  <si>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</si>
  <si>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</si>
  <si>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</si>
  <si>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</si>
  <si>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</si>
  <si>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</si>
  <si>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</si>
  <si>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</si>
  <si>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</si>
  <si>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</si>
  <si>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</si>
  <si>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</si>
  <si>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</si>
  <si>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</si>
  <si>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</si>
  <si>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</si>
  <si>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</si>
  <si>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</si>
  <si>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</si>
  <si>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</si>
  <si>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</si>
  <si>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</si>
  <si>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</si>
  <si>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</si>
  <si>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</si>
  <si>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</si>
  <si>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</si>
  <si>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</si>
  <si>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</si>
  <si>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</si>
  <si>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</si>
  <si>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</si>
  <si>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</si>
  <si>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</si>
  <si>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</si>
  <si>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</si>
  <si>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</si>
  <si>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</si>
  <si>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</si>
  <si>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</si>
  <si>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</si>
  <si>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</si>
  <si>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</si>
  <si>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</si>
  <si>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</si>
  <si>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</si>
  <si>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</si>
  <si>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</si>
  <si>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</si>
  <si>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</si>
  <si>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</si>
  <si>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</si>
  <si>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</si>
  <si>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</si>
  <si>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</si>
  <si>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</si>
  <si>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</si>
  <si>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</si>
  <si>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</si>
  <si>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</si>
  <si>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</si>
  <si>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</si>
  <si>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</si>
  <si>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</si>
  <si>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</si>
  <si>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</si>
  <si>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</si>
  <si>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</si>
  <si>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</si>
  <si>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</si>
  <si>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</si>
  <si>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</si>
  <si>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</si>
  <si>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</si>
  <si>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</si>
  <si>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</si>
  <si>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</si>
  <si>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</si>
  <si>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</si>
  <si>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</si>
  <si>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</si>
  <si>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</si>
  <si>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</si>
  <si>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</si>
  <si>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</si>
  <si>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</si>
  <si>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</si>
  <si>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</si>
  <si>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</si>
  <si>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</si>
  <si>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</si>
  <si>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</si>
  <si>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</si>
  <si>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</si>
  <si>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</si>
  <si>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</si>
  <si>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</si>
  <si>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</si>
  <si>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</si>
  <si>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</si>
  <si>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</si>
  <si>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</si>
  <si>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</si>
  <si>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</si>
  <si>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</si>
  <si>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</si>
  <si>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</si>
  <si>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</si>
  <si>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</si>
  <si>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</si>
  <si>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</si>
  <si>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</si>
  <si>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</si>
  <si>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</si>
  <si>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</si>
  <si>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</si>
  <si>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</si>
  <si>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</si>
  <si>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</si>
  <si>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</si>
  <si>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</si>
  <si>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</si>
  <si>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</si>
  <si>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</si>
  <si>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</si>
  <si>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</si>
  <si>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</si>
  <si>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</si>
  <si>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</si>
  <si>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</si>
  <si>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</si>
  <si>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</si>
  <si>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</si>
  <si>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</si>
  <si>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</si>
  <si>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</si>
  <si>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</si>
  <si>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</si>
  <si>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</si>
  <si>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</si>
  <si>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</si>
  <si>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</si>
  <si>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</si>
  <si>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</si>
  <si>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</si>
  <si>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</si>
  <si>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</si>
  <si>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</si>
  <si>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</si>
  <si>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</si>
  <si>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</si>
  <si>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</si>
  <si>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</si>
  <si>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</si>
  <si>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</si>
  <si>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</si>
  <si>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</si>
  <si>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</si>
  <si>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</si>
  <si>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</si>
  <si>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</si>
  <si>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</si>
  <si>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</si>
  <si>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</si>
  <si>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</si>
  <si>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</si>
  <si>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</si>
  <si>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</si>
  <si>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</si>
  <si>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</si>
  <si>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</si>
  <si>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</si>
  <si>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</si>
  <si>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</si>
  <si>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</si>
  <si>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</si>
  <si>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</si>
  <si>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</si>
  <si>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</si>
  <si>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</si>
  <si>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</si>
  <si>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</si>
  <si>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</si>
  <si>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</si>
  <si>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</si>
  <si>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</si>
  <si>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</si>
  <si>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</si>
  <si>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</si>
  <si>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</si>
  <si>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</si>
  <si>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</si>
  <si>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</si>
  <si>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</si>
  <si>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</si>
  <si>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</si>
  <si>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</si>
  <si>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</si>
  <si>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</si>
  <si>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</si>
  <si>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</si>
  <si>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</si>
  <si>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</si>
  <si>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</si>
  <si>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</si>
  <si>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</si>
  <si>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</si>
  <si>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</si>
  <si>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</si>
  <si>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</si>
  <si>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</si>
  <si>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</si>
  <si>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</si>
  <si>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</si>
  <si>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</si>
  <si>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</si>
  <si>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</si>
  <si>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</si>
  <si>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</si>
  <si>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</si>
  <si>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</si>
  <si>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</si>
  <si>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</si>
  <si>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</si>
  <si>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</si>
  <si>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</si>
  <si>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</si>
  <si>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</si>
  <si>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</si>
  <si>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</si>
  <si>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</si>
  <si>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</si>
  <si>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</si>
  <si>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</si>
  <si>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</si>
  <si>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</si>
  <si>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</si>
  <si>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</si>
  <si>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</si>
  <si>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</si>
  <si>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</si>
  <si>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</si>
  <si>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</si>
  <si>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</si>
  <si>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</si>
  <si>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</si>
  <si>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</si>
  <si>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</si>
  <si>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</si>
  <si>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</si>
  <si>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</si>
  <si>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</si>
  <si>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</si>
  <si>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</si>
  <si>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</si>
  <si>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</si>
  <si>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</si>
  <si>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</si>
  <si>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</si>
  <si>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</si>
  <si>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</si>
  <si>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</si>
  <si>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</si>
  <si>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</si>
  <si>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</si>
  <si>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</si>
  <si>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</si>
  <si>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</si>
  <si>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</si>
  <si>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</si>
  <si>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</si>
  <si>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</si>
  <si>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</si>
  <si>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</si>
  <si>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</si>
  <si>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</si>
  <si>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</si>
  <si>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</si>
  <si>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</si>
  <si>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</si>
  <si>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</si>
  <si>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</si>
  <si>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</si>
  <si>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</si>
  <si>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</si>
  <si>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</si>
  <si>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</si>
  <si>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</si>
  <si>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</si>
  <si>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</si>
  <si>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</si>
  <si>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</si>
  <si>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</si>
  <si>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</si>
  <si>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</si>
  <si>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</si>
  <si>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</si>
  <si>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</si>
  <si>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</si>
  <si>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</si>
  <si>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</si>
  <si>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</si>
  <si>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</si>
  <si>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</si>
  <si>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</si>
  <si>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</si>
  <si>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</si>
  <si>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</si>
  <si>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</si>
  <si>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</si>
  <si>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</si>
  <si>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</si>
  <si>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</si>
  <si>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</si>
  <si>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</si>
  <si>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</si>
  <si>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</si>
  <si>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</si>
  <si>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</si>
  <si>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</si>
  <si>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</si>
  <si>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</si>
  <si>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</si>
  <si>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</si>
  <si>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</si>
  <si>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</si>
  <si>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</si>
  <si>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</si>
  <si>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</si>
  <si>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</si>
  <si>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</si>
  <si>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</si>
  <si>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</si>
  <si>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</si>
  <si>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</si>
  <si>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</si>
  <si>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</si>
  <si>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</si>
  <si>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</si>
  <si>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</si>
  <si>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</si>
  <si>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</si>
  <si>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</si>
  <si>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</si>
  <si>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</si>
  <si>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</si>
  <si>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</si>
  <si>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</si>
  <si>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</si>
  <si>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</si>
  <si>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</si>
  <si>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</si>
  <si>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</si>
  <si>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</si>
  <si>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</si>
  <si>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</si>
  <si>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</si>
  <si>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</si>
  <si>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</si>
  <si>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</si>
  <si>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</si>
  <si>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</si>
  <si>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</si>
  <si>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</si>
  <si>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</si>
  <si>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</si>
  <si>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</si>
  <si>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</si>
  <si>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</si>
  <si>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</si>
  <si>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</si>
  <si>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</si>
  <si>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</si>
  <si>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</si>
  <si>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</si>
  <si>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</si>
  <si>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</si>
  <si>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</si>
  <si>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</si>
  <si>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</si>
  <si>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</si>
  <si>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</si>
  <si>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</si>
  <si>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</si>
  <si>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</si>
  <si>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</si>
  <si>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</si>
  <si>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</si>
  <si>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</si>
  <si>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</si>
  <si>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</si>
  <si>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</si>
  <si>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</si>
  <si>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</si>
  <si>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</si>
  <si>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</si>
  <si>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</si>
  <si>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</si>
  <si>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</si>
  <si>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</si>
  <si>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</si>
  <si>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</si>
  <si>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</si>
  <si>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</si>
  <si>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</si>
  <si>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</si>
  <si>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</si>
  <si>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</si>
  <si>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</si>
  <si>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</si>
  <si>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</si>
  <si>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</si>
  <si>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</si>
  <si>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</si>
  <si>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</si>
  <si>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</si>
  <si>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</si>
  <si>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</si>
  <si>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</si>
  <si>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</si>
  <si>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</si>
  <si>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</si>
  <si>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</si>
  <si>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</si>
  <si>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</si>
  <si>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</si>
  <si>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</si>
  <si>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</si>
  <si>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</si>
  <si>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</si>
  <si>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</si>
  <si>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</si>
  <si>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</si>
  <si>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</si>
  <si>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</si>
  <si>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</si>
  <si>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</si>
  <si>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</si>
  <si>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</si>
  <si>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</si>
  <si>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</si>
  <si>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</si>
  <si>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</si>
  <si>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</si>
  <si>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</si>
  <si>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</si>
  <si>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</si>
  <si>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</si>
  <si>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</si>
  <si>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</si>
  <si>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</si>
  <si>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</si>
  <si>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</si>
  <si>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</si>
  <si>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</si>
  <si>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</si>
  <si>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</si>
  <si>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</si>
  <si>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</si>
  <si>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</si>
  <si>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</si>
  <si>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</si>
  <si>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</si>
  <si>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</si>
  <si>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</si>
  <si>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</si>
  <si>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</si>
  <si>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</si>
  <si>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</si>
  <si>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</si>
  <si>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</si>
  <si>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</si>
  <si>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</si>
  <si>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</si>
  <si>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</si>
  <si>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</si>
  <si>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</si>
  <si>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</si>
  <si>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</si>
  <si>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</si>
  <si>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</si>
  <si>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</si>
  <si>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</si>
  <si>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</si>
  <si>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</si>
  <si>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</si>
  <si>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</si>
  <si>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</si>
  <si>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</si>
  <si>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</si>
  <si>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</si>
  <si>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</si>
  <si>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</si>
  <si>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</si>
  <si>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</si>
  <si>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</si>
  <si>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</si>
  <si>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</si>
  <si>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</si>
  <si>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</si>
  <si>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</si>
  <si>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</si>
  <si>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</si>
  <si>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</si>
  <si>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</si>
  <si>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</si>
  <si>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</si>
  <si>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</si>
  <si>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</si>
  <si>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</si>
  <si>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</si>
  <si>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</si>
  <si>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</si>
  <si>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</si>
  <si>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</si>
  <si>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</si>
  <si>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</si>
  <si>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</si>
  <si>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</si>
  <si>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</si>
  <si>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</si>
  <si>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</si>
  <si>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</si>
  <si>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</si>
  <si>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</si>
  <si>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</si>
  <si>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</si>
  <si>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</si>
  <si>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</si>
  <si>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</si>
  <si>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</si>
  <si>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</si>
  <si>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</si>
  <si>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</si>
  <si>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</si>
  <si>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</si>
  <si>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</si>
  <si>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</si>
  <si>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</si>
  <si>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</si>
  <si>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</si>
  <si>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</si>
  <si>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</si>
  <si>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</si>
  <si>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</si>
  <si>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</si>
  <si>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</si>
  <si>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</si>
  <si>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</si>
  <si>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</si>
  <si>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</si>
  <si>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</si>
  <si>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</si>
  <si>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</si>
  <si>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</si>
  <si>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</si>
  <si>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</si>
  <si>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</si>
  <si>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</si>
  <si>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</si>
  <si>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</si>
  <si>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</si>
  <si>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</si>
  <si>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</si>
  <si>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</si>
  <si>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</si>
  <si>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</si>
  <si>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</si>
  <si>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</si>
  <si>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</si>
  <si>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</si>
  <si>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</si>
  <si>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</si>
  <si>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</si>
  <si>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</si>
  <si>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</si>
  <si>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</si>
  <si>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</si>
  <si>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</si>
  <si>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</si>
  <si>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</si>
  <si>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</si>
  <si>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</si>
  <si>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</si>
  <si>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</si>
  <si>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</si>
  <si>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</si>
  <si>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</si>
  <si>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</si>
  <si>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</si>
  <si>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</si>
  <si>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</si>
  <si>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</si>
  <si>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</si>
  <si>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</si>
  <si>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</si>
  <si>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</si>
  <si>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</si>
  <si>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</si>
  <si>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</si>
  <si>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</si>
  <si>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</si>
  <si>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</si>
  <si>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</si>
  <si>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</si>
  <si>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</si>
  <si>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</si>
  <si>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</si>
  <si>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</si>
  <si>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</si>
  <si>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</si>
  <si>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</si>
  <si>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</si>
  <si>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</si>
  <si>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</si>
  <si>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</si>
  <si>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</si>
  <si>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</si>
  <si>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</si>
  <si>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</si>
  <si>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</si>
  <si>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</si>
  <si>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</si>
  <si>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</si>
  <si>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</si>
  <si>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</si>
  <si>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</si>
  <si>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</si>
  <si>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</si>
  <si>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</si>
  <si>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</si>
  <si>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</si>
  <si>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</si>
  <si>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</si>
  <si>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</si>
  <si>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</si>
  <si>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</si>
  <si>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</si>
  <si>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</si>
  <si>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</si>
  <si>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</si>
  <si>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</si>
  <si>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</si>
  <si>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</si>
  <si>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</si>
  <si>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</si>
  <si>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</si>
  <si>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</si>
  <si>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</si>
  <si>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</si>
  <si>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</si>
  <si>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</si>
  <si>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</si>
  <si>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</si>
  <si>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</si>
  <si>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</si>
  <si>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</si>
  <si>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</si>
  <si>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</si>
  <si>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</si>
  <si>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</si>
  <si>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</si>
  <si>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</si>
  <si>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</si>
  <si>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</si>
  <si>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</si>
  <si>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</si>
  <si>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</si>
  <si>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</si>
  <si>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</si>
  <si>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</si>
  <si>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</si>
  <si>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</si>
  <si>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</si>
  <si>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</si>
  <si>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</si>
  <si>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</si>
  <si>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</si>
  <si>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</si>
  <si>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</si>
  <si>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</si>
  <si>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</si>
  <si>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</si>
  <si>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</si>
  <si>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</si>
  <si>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</si>
  <si>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</si>
  <si>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</si>
  <si>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</si>
  <si>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</si>
  <si>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</si>
  <si>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</si>
  <si>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</si>
  <si>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</si>
  <si>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</si>
  <si>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</si>
  <si>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</si>
  <si>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</si>
  <si>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</si>
  <si>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</si>
  <si>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</si>
  <si>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</si>
  <si>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</si>
  <si>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</si>
  <si>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</si>
  <si>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</si>
  <si>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</si>
  <si>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</si>
  <si>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</si>
  <si>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</si>
  <si>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</si>
  <si>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</si>
  <si>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</si>
  <si>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</si>
  <si>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</si>
  <si>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</si>
  <si>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</si>
  <si>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</si>
  <si>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</si>
  <si>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</si>
  <si>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</si>
  <si>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</si>
  <si>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</si>
  <si>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</si>
  <si>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</si>
  <si>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</si>
  <si>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</si>
  <si>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</si>
  <si>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</si>
  <si>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</si>
  <si>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</si>
  <si>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</si>
  <si>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</si>
  <si>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</si>
  <si>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</si>
  <si>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</si>
  <si>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</si>
  <si>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</si>
  <si>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</si>
  <si>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</si>
  <si>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</si>
  <si>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</si>
  <si>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</si>
  <si>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</si>
  <si>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</si>
  <si>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</si>
  <si>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</si>
  <si>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</si>
  <si>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</si>
  <si>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</si>
  <si>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</si>
  <si>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</si>
  <si>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</si>
  <si>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</si>
  <si>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</si>
  <si>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</si>
  <si>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</si>
  <si>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</si>
  <si>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</si>
  <si>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</si>
  <si>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</si>
  <si>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</si>
  <si>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</si>
  <si>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</si>
  <si>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</si>
  <si>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</si>
  <si>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</si>
  <si>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</si>
  <si>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</si>
  <si>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</si>
  <si>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</si>
  <si>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</si>
  <si>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</si>
  <si>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</si>
  <si>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</si>
  <si>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</si>
  <si>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</si>
  <si>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</si>
  <si>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</si>
  <si>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</si>
  <si>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</si>
  <si>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</si>
  <si>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</si>
  <si>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</si>
  <si>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</si>
  <si>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</si>
  <si>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</si>
  <si>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</si>
  <si>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</si>
  <si>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</si>
  <si>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</si>
  <si>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</si>
  <si>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</si>
  <si>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</si>
  <si>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</si>
  <si>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</si>
  <si>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</si>
  <si>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</si>
  <si>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</si>
  <si>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</si>
  <si>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</si>
  <si>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</si>
  <si>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</si>
  <si>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</si>
  <si>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</si>
  <si>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</si>
  <si>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</si>
  <si>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</si>
  <si>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</si>
  <si>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</si>
  <si>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</si>
  <si>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</si>
  <si>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</si>
  <si>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</si>
  <si>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</si>
  <si>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</si>
  <si>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</si>
  <si>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</si>
  <si>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</si>
  <si>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</si>
  <si>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</si>
  <si>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</si>
  <si>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</si>
  <si>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</si>
  <si>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</si>
  <si>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</si>
  <si>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</si>
  <si>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</si>
  <si>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</si>
  <si>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</si>
  <si>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</si>
  <si>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</si>
  <si>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</si>
  <si>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</si>
  <si>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</si>
  <si>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</si>
  <si>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</si>
  <si>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</si>
  <si>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</si>
  <si>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</si>
  <si>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</si>
  <si>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</si>
  <si>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</si>
  <si>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</si>
  <si>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</si>
  <si>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</si>
  <si>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</si>
  <si>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</si>
  <si>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</si>
  <si>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</si>
  <si>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</si>
  <si>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</si>
  <si>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</si>
  <si>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</si>
  <si>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</si>
  <si>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</si>
  <si>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</si>
  <si>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</si>
  <si>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</si>
  <si>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</si>
  <si>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</si>
  <si>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</si>
  <si>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</si>
  <si>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</si>
  <si>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</si>
  <si>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</si>
  <si>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</si>
  <si>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</si>
  <si>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</si>
  <si>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</si>
  <si>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</si>
  <si>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</si>
  <si>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</si>
  <si>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</si>
  <si>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</si>
  <si>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</si>
  <si>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</si>
  <si>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</si>
  <si>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</si>
  <si>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</si>
  <si>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</si>
  <si>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</si>
  <si>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</si>
  <si>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</si>
  <si>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</si>
  <si>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</si>
  <si>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</si>
  <si>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</si>
  <si>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</si>
  <si>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</si>
  <si>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</si>
  <si>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</si>
  <si>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</si>
  <si>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</si>
  <si>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</si>
  <si>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</si>
  <si>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</si>
  <si>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</si>
  <si>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</si>
  <si>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</si>
  <si>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</si>
  <si>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</si>
  <si>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</si>
  <si>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</si>
  <si>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</si>
  <si>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</si>
  <si>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</si>
  <si>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</si>
  <si>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</si>
  <si>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</si>
  <si>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</si>
  <si>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</si>
  <si>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</si>
  <si>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</si>
  <si>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</si>
  <si>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</si>
  <si>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</si>
  <si>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</si>
  <si>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</si>
  <si>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</si>
  <si>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</si>
  <si>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</si>
  <si>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</si>
  <si>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</si>
  <si>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</si>
  <si>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</si>
  <si>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</si>
  <si>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</si>
  <si>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</si>
  <si>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</si>
  <si>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</si>
  <si>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</si>
  <si>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</si>
  <si>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</si>
  <si>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</si>
  <si>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</si>
  <si>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</si>
  <si>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</si>
  <si>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</si>
  <si>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</si>
  <si>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</si>
  <si>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</si>
  <si>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</si>
  <si>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</si>
  <si>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</si>
  <si>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</si>
  <si>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</si>
  <si>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</si>
  <si>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</si>
  <si>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</si>
  <si>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</si>
  <si>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</si>
  <si>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</si>
  <si>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</si>
  <si>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</si>
  <si>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</si>
  <si>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</si>
  <si>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</si>
  <si>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</si>
  <si>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</si>
  <si>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</si>
  <si>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</si>
  <si>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</si>
  <si>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</si>
  <si>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</si>
  <si>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</si>
  <si>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</si>
  <si>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</si>
  <si>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</si>
  <si>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</si>
  <si>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</si>
  <si>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</si>
  <si>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</si>
  <si>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</si>
  <si>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</si>
  <si>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</si>
  <si>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</si>
  <si>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</si>
  <si>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</si>
  <si>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</si>
  <si>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</si>
  <si>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</si>
  <si>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</si>
  <si>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</si>
  <si>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</si>
  <si>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</si>
  <si>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</si>
  <si>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</si>
  <si>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</si>
  <si>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</si>
  <si>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</si>
  <si>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</si>
  <si>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</si>
  <si>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</si>
  <si>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</si>
  <si>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</si>
  <si>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</si>
  <si>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</si>
  <si>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</si>
  <si>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</si>
  <si>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</si>
  <si>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</si>
  <si>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</si>
  <si>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</si>
  <si>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</si>
  <si>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</si>
  <si>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</si>
  <si>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</si>
  <si>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</si>
  <si>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</si>
  <si>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</si>
  <si>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</si>
  <si>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</si>
  <si>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</si>
  <si>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</si>
  <si>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</si>
  <si>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</si>
  <si>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</si>
  <si>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</si>
  <si>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</si>
  <si>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</si>
  <si>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</si>
  <si>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</si>
  <si>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</si>
  <si>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</si>
  <si>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</si>
  <si>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</si>
  <si>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</si>
  <si>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</si>
  <si>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</si>
  <si>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</si>
  <si>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</si>
  <si>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</si>
  <si>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</si>
  <si>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</si>
  <si>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</si>
  <si>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</si>
  <si>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</si>
  <si>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</si>
  <si>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</si>
  <si>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</si>
  <si>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</si>
  <si>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</si>
  <si>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</si>
  <si>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</si>
  <si>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</si>
  <si>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</si>
  <si>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</si>
  <si>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</si>
  <si>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</si>
  <si>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</si>
  <si>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</si>
  <si>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</si>
  <si>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</si>
  <si>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</si>
  <si>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</si>
  <si>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</si>
  <si>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</si>
  <si>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</si>
  <si>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</si>
  <si>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</si>
  <si>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</si>
  <si>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</si>
  <si>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</si>
  <si>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</si>
  <si>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</si>
  <si>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</si>
  <si>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</si>
  <si>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</si>
  <si>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</si>
  <si>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</si>
  <si>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</si>
  <si>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</si>
  <si>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</si>
  <si>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</si>
  <si>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</si>
  <si>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</si>
  <si>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</si>
  <si>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</si>
  <si>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</si>
  <si>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</si>
  <si>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</si>
  <si>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</si>
  <si>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</si>
  <si>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</si>
  <si>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</si>
  <si>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</si>
  <si>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</si>
  <si>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</si>
  <si>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</si>
  <si>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</si>
  <si>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</si>
  <si>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</si>
  <si>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</si>
  <si>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</si>
  <si>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</si>
  <si>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</si>
  <si>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</si>
  <si>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</si>
  <si>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</si>
  <si>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</si>
  <si>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</si>
  <si>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</si>
  <si>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</si>
  <si>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</si>
  <si>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</si>
  <si>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</si>
  <si>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</si>
  <si>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</si>
  <si>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</si>
  <si>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</si>
  <si>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</si>
  <si>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</si>
  <si>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</si>
  <si>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</si>
  <si>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</si>
  <si>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</si>
  <si>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</si>
  <si>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</si>
  <si>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</si>
  <si>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</si>
  <si>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</si>
  <si>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</si>
  <si>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</si>
  <si>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</si>
  <si>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</si>
  <si>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</si>
  <si>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</si>
  <si>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</si>
  <si>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</si>
  <si>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</si>
  <si>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</si>
  <si>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</si>
  <si>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</si>
  <si>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</si>
  <si>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</si>
  <si>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</si>
  <si>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</si>
  <si>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</si>
  <si>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</si>
  <si>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</si>
  <si>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</si>
  <si>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</si>
  <si>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</si>
  <si>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</si>
  <si>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</si>
  <si>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</si>
  <si>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</si>
  <si>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</si>
  <si>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</si>
  <si>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</si>
  <si>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</si>
  <si>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</si>
  <si>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</si>
  <si>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</si>
  <si>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</si>
  <si>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</si>
  <si>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</si>
  <si>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</si>
  <si>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</si>
  <si>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</si>
  <si>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</si>
  <si>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</si>
  <si>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</si>
  <si>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</si>
  <si>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</si>
  <si>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</si>
  <si>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</si>
  <si>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</si>
  <si>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</si>
  <si>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</si>
  <si>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</si>
  <si>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</si>
  <si>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</si>
  <si>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</si>
  <si>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</si>
  <si>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</si>
  <si>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</si>
  <si>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</si>
  <si>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</si>
  <si>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</si>
  <si>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</si>
  <si>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</si>
  <si>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</si>
  <si>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</si>
  <si>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</si>
  <si>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</si>
  <si>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</si>
  <si>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</si>
  <si>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</si>
  <si>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</si>
  <si>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</si>
  <si>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</si>
  <si>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</si>
  <si>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</si>
  <si>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</si>
  <si>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</si>
  <si>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</si>
  <si>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</si>
  <si>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</si>
  <si>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</si>
  <si>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</si>
  <si>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</si>
  <si>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</si>
  <si>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</si>
  <si>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</si>
  <si>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</si>
  <si>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</si>
  <si>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</si>
  <si>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</si>
  <si>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</si>
  <si>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</si>
  <si>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</si>
  <si>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</si>
  <si>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</si>
  <si>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</si>
  <si>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</si>
  <si>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</si>
  <si>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</si>
  <si>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</si>
  <si>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</si>
  <si>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</si>
  <si>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</si>
  <si>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</si>
  <si>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</si>
  <si>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</si>
  <si>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</si>
  <si>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</si>
  <si>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</si>
  <si>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</si>
  <si>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</si>
  <si>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</si>
  <si>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</si>
  <si>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</si>
  <si>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</si>
  <si>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</si>
  <si>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</si>
  <si>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</si>
  <si>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</si>
  <si>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</si>
  <si>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</si>
  <si>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</si>
  <si>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</si>
  <si>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</si>
  <si>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</si>
  <si>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</si>
  <si>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</si>
  <si>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</si>
  <si>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</si>
  <si>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</si>
  <si>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</si>
  <si>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</si>
  <si>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</si>
  <si>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</si>
  <si>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</si>
  <si>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</si>
  <si>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</si>
  <si>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</si>
  <si>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</si>
  <si>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</si>
  <si>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</si>
  <si>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</si>
  <si>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</si>
  <si>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</si>
  <si>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</si>
  <si>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</si>
  <si>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</si>
  <si>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</si>
  <si>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</si>
  <si>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</si>
  <si>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</si>
  <si>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</si>
  <si>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</si>
  <si>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</si>
  <si>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</si>
  <si>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</si>
  <si>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</si>
  <si>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</si>
  <si>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</si>
  <si>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</si>
  <si>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</si>
  <si>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</si>
  <si>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</si>
  <si>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</si>
  <si>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</si>
  <si>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</si>
  <si>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</si>
  <si>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</si>
  <si>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</si>
  <si>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</si>
  <si>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</si>
  <si>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</si>
  <si>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</si>
  <si>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</si>
  <si>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</si>
  <si>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</si>
  <si>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</si>
  <si>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</si>
  <si>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</si>
  <si>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</si>
  <si>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</si>
  <si>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</si>
  <si>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</si>
  <si>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</si>
  <si>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</si>
  <si>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</si>
  <si>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</si>
  <si>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</si>
  <si>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</si>
  <si>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</si>
  <si>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</si>
  <si>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</si>
  <si>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</si>
  <si>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</si>
  <si>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</si>
  <si>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</si>
  <si>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</si>
  <si>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</si>
  <si>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</si>
  <si>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</si>
  <si>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</si>
  <si>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</si>
  <si>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</si>
  <si>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</si>
  <si>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</si>
  <si>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</si>
  <si>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</si>
  <si>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</si>
  <si>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</si>
  <si>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</si>
  <si>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</si>
  <si>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</si>
  <si>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</si>
  <si>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</si>
  <si>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</si>
  <si>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</si>
  <si>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</si>
  <si>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</si>
  <si>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</si>
  <si>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</si>
  <si>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</si>
  <si>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</si>
  <si>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</si>
  <si>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</si>
  <si>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</si>
  <si>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</si>
  <si>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</si>
  <si>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</si>
  <si>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</si>
  <si>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</si>
  <si>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</si>
  <si>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</si>
  <si>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</si>
  <si>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</si>
  <si>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</si>
  <si>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</si>
  <si>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</si>
  <si>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</si>
  <si>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</si>
  <si>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</si>
  <si>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</si>
  <si>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</si>
  <si>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</si>
  <si>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</si>
  <si>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</si>
  <si>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</si>
  <si>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</si>
  <si>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</si>
  <si>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</si>
  <si>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</si>
  <si>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</si>
  <si>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</si>
  <si>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</si>
  <si>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</si>
  <si>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</si>
  <si>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</si>
  <si>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</si>
  <si>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</si>
  <si>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</si>
  <si>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</si>
  <si>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</si>
  <si>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</si>
  <si>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</si>
  <si>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</si>
  <si>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</si>
  <si>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</si>
  <si>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</si>
  <si>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</si>
  <si>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</si>
  <si>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</si>
  <si>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</si>
  <si>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</si>
  <si>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</si>
  <si>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</si>
  <si>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</si>
  <si>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</si>
  <si>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</si>
  <si>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</si>
  <si>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</si>
  <si>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</si>
  <si>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</si>
  <si>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</si>
  <si>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</si>
  <si>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</si>
  <si>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</si>
  <si>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</si>
  <si>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</si>
  <si>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</si>
  <si>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</si>
  <si>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</si>
  <si>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</si>
  <si>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</si>
  <si>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</si>
  <si>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</si>
  <si>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</si>
  <si>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</si>
  <si>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</si>
  <si>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</si>
  <si>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</si>
  <si>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</si>
  <si>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</si>
  <si>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</si>
  <si>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</si>
  <si>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</si>
  <si>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</si>
  <si>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</si>
  <si>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</si>
  <si>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</si>
  <si>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</si>
  <si>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</si>
  <si>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</si>
  <si>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</si>
  <si>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</si>
  <si>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</si>
  <si>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</si>
  <si>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</si>
  <si>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</si>
  <si>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</si>
  <si>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</si>
  <si>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</si>
  <si>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</si>
  <si>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</si>
  <si>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</si>
  <si>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</si>
  <si>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</si>
  <si>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</si>
  <si>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</si>
  <si>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</si>
  <si>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</si>
  <si>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</si>
  <si>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</si>
  <si>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</si>
  <si>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</si>
  <si>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</si>
  <si>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</si>
  <si>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</si>
  <si>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</si>
  <si>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</si>
  <si>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</si>
  <si>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</si>
  <si>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</si>
  <si>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</si>
  <si>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</si>
  <si>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</si>
  <si>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</si>
  <si>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</si>
  <si>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</si>
  <si>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</si>
  <si>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</si>
  <si>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</si>
  <si>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</si>
  <si>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</si>
  <si>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</si>
  <si>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</si>
  <si>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</si>
  <si>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</si>
  <si>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</si>
  <si>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</si>
  <si>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</si>
  <si>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</si>
  <si>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</si>
  <si>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</si>
  <si>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</si>
  <si>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</si>
  <si>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</si>
  <si>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</si>
  <si>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</si>
  <si>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</si>
  <si>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</si>
  <si>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</si>
  <si>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</si>
  <si>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</si>
  <si>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</si>
  <si>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</si>
  <si>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</si>
  <si>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</si>
  <si>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</si>
  <si>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</si>
  <si>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</si>
  <si>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</si>
  <si>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</si>
  <si>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</si>
  <si>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</si>
  <si>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</si>
  <si>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</si>
  <si>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</si>
  <si>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</si>
  <si>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</si>
  <si>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</si>
  <si>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</si>
  <si>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</si>
  <si>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</si>
  <si>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</si>
  <si>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</si>
  <si>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</si>
  <si>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</si>
  <si>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</si>
  <si>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</si>
  <si>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</si>
  <si>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</si>
  <si>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</si>
  <si>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</si>
  <si>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</si>
  <si>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</si>
  <si>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</si>
  <si>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</si>
  <si>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</si>
  <si>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</si>
  <si>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</si>
  <si>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</si>
  <si>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</si>
  <si>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</si>
  <si>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</si>
  <si>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</si>
  <si>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</si>
  <si>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</si>
  <si>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</si>
  <si>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</si>
  <si>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</si>
  <si>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</si>
  <si>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</si>
  <si>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</si>
  <si>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</si>
  <si>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</si>
  <si>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</si>
  <si>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</si>
  <si>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</si>
  <si>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</si>
  <si>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</si>
  <si>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</si>
  <si>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</si>
  <si>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</si>
  <si>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</si>
  <si>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</si>
  <si>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</si>
  <si>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</si>
  <si>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</si>
  <si>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</si>
  <si>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</si>
  <si>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</si>
  <si>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</si>
  <si>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</si>
  <si>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</si>
  <si>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</si>
  <si>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</si>
  <si>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</si>
  <si>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</si>
  <si>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</si>
  <si>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</si>
  <si>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</si>
  <si>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</si>
  <si>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</si>
  <si>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</si>
  <si>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</si>
  <si>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</si>
  <si>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</si>
  <si>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</si>
  <si>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</si>
  <si>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</si>
  <si>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</si>
  <si>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</si>
  <si>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</si>
  <si>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</si>
  <si>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</si>
  <si>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</si>
  <si>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</si>
  <si>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</si>
  <si>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</si>
  <si>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</si>
  <si>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</si>
  <si>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</si>
  <si>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</si>
  <si>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</si>
  <si>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</si>
  <si>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</si>
  <si>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</si>
  <si>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</si>
  <si>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</si>
  <si>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</si>
  <si>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</si>
  <si>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</si>
  <si>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</si>
  <si>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</si>
  <si>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</si>
  <si>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</si>
  <si>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</si>
  <si>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</si>
  <si>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</si>
  <si>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</si>
  <si>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</si>
  <si>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</si>
  <si>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</si>
  <si>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</si>
  <si>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</si>
  <si>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</si>
  <si>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</si>
  <si>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</si>
  <si>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</si>
  <si>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</si>
  <si>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</si>
  <si>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</si>
  <si>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</si>
  <si>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</si>
  <si>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</si>
  <si>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</si>
  <si>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</si>
  <si>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</si>
  <si>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</si>
  <si>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</si>
  <si>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</si>
  <si>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</si>
  <si>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</si>
  <si>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</si>
  <si>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</si>
  <si>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</si>
  <si>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</si>
  <si>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</si>
  <si>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</si>
  <si>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</si>
  <si>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</si>
  <si>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</si>
  <si>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</si>
  <si>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</si>
  <si>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</si>
  <si>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</si>
  <si>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</si>
  <si>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</si>
  <si>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</si>
  <si>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</si>
  <si>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</si>
  <si>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</si>
  <si>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</si>
  <si>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</si>
  <si>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</si>
  <si>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</si>
  <si>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</si>
  <si>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</si>
  <si>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</si>
  <si>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</si>
  <si>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</si>
  <si>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</si>
  <si>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</si>
  <si>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</si>
  <si>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</si>
  <si>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</si>
  <si>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</si>
  <si>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</si>
  <si>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</si>
  <si>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</si>
  <si>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</si>
  <si>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</si>
  <si>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</si>
  <si>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</si>
  <si>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</si>
  <si>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</si>
  <si>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</si>
  <si>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</si>
  <si>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</si>
  <si>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</si>
  <si>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</si>
  <si>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</si>
  <si>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</si>
  <si>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</si>
  <si>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</si>
  <si>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</si>
  <si>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</si>
  <si>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</si>
  <si>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</si>
  <si>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</si>
  <si>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</si>
  <si>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</si>
  <si>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</si>
  <si>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</si>
  <si>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</si>
  <si>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</si>
  <si>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</si>
  <si>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</si>
  <si>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</si>
  <si>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</si>
  <si>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</si>
  <si>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</si>
  <si>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</si>
  <si>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</si>
  <si>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</si>
  <si>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</si>
  <si>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</si>
  <si>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</si>
  <si>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</si>
  <si>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</si>
  <si>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</si>
  <si>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</si>
  <si>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</si>
  <si>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</si>
  <si>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</si>
  <si>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</si>
  <si>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</si>
  <si>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</si>
  <si>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</si>
  <si>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</si>
  <si>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</si>
  <si>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</si>
  <si>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</si>
  <si>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</si>
  <si>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</si>
  <si>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</si>
  <si>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</si>
  <si>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</si>
  <si>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</si>
  <si>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</si>
  <si>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</si>
  <si>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</si>
  <si>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</si>
  <si>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</si>
  <si>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</si>
  <si>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</si>
  <si>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</si>
  <si>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</si>
  <si>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</si>
  <si>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</si>
  <si>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</si>
  <si>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</si>
  <si>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</si>
  <si>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</si>
  <si>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</si>
  <si>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</si>
  <si>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</si>
  <si>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</si>
  <si>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</si>
  <si>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</si>
  <si>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</si>
  <si>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</si>
  <si>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</si>
  <si>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</si>
  <si>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</si>
  <si>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</si>
  <si>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</si>
  <si>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</si>
  <si>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</si>
  <si>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</si>
  <si>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</si>
  <si>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</si>
  <si>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</si>
  <si>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</si>
  <si>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</si>
  <si>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</si>
  <si>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</si>
  <si>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</si>
  <si>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</si>
  <si>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</si>
  <si>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</si>
  <si>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</si>
  <si>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</si>
  <si>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</si>
  <si>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</si>
  <si>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</si>
  <si>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</si>
  <si>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</si>
  <si>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</si>
  <si>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</si>
  <si>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</si>
  <si>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</si>
  <si>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</si>
  <si>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</si>
  <si>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</si>
  <si>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</si>
  <si>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</si>
  <si>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</si>
  <si>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</si>
  <si>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</si>
  <si>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</si>
  <si>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</si>
  <si>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</si>
  <si>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</si>
  <si>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</si>
  <si>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</si>
  <si>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</si>
  <si>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</si>
  <si>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</si>
  <si>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</si>
  <si>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</si>
  <si>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</si>
  <si>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</si>
  <si>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</si>
  <si>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</si>
  <si>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</si>
  <si>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</si>
  <si>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</si>
  <si>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</si>
  <si>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</si>
  <si>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</si>
  <si>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</si>
  <si>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</si>
  <si>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</si>
  <si>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</si>
  <si>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</si>
  <si>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</si>
  <si>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</si>
  <si>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</si>
  <si>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</si>
  <si>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</si>
  <si>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</si>
  <si>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</si>
  <si>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</si>
  <si>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</si>
  <si>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</si>
  <si>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</si>
  <si>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</si>
  <si>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</si>
  <si>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</si>
  <si>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</si>
  <si>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</si>
  <si>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</si>
  <si>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</si>
  <si>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</si>
  <si>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</si>
  <si>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</si>
  <si>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</si>
  <si>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</si>
  <si>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</si>
  <si>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</si>
  <si>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</si>
  <si>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</si>
  <si>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</si>
  <si>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</si>
  <si>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</si>
  <si>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</si>
  <si>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</si>
  <si>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</si>
  <si>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</si>
  <si>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</si>
  <si>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</si>
  <si>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</si>
  <si>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</si>
  <si>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</si>
  <si>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</si>
  <si>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</si>
  <si>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</si>
  <si>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</si>
  <si>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</si>
  <si>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</si>
  <si>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</si>
  <si>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</si>
  <si>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</si>
  <si>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</si>
  <si>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</si>
  <si>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</si>
  <si>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</si>
  <si>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</si>
  <si>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</si>
  <si>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</si>
  <si>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</si>
  <si>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</si>
  <si>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</si>
  <si>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</si>
  <si>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</si>
  <si>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</si>
  <si>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</si>
  <si>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</si>
  <si>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</si>
  <si>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</si>
  <si>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</si>
  <si>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</si>
  <si>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</si>
  <si>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</si>
  <si>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</si>
  <si>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</si>
  <si>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</si>
  <si>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</si>
  <si>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</si>
  <si>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</si>
  <si>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</si>
  <si>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</si>
  <si>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</si>
  <si>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</si>
  <si>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</si>
  <si>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</si>
  <si>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</si>
  <si>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</si>
  <si>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</si>
  <si>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</si>
  <si>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</si>
  <si>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</si>
  <si>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</si>
  <si>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</si>
  <si>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</si>
  <si>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</si>
  <si>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</si>
  <si>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</si>
  <si>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</si>
  <si>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</si>
  <si>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</si>
  <si>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</si>
  <si>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</si>
  <si>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</si>
  <si>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</si>
  <si>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</si>
  <si>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</si>
  <si>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</si>
  <si>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</si>
  <si>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</si>
  <si>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</si>
  <si>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</si>
  <si>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</si>
  <si>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</si>
  <si>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</si>
  <si>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</si>
  <si>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</si>
  <si>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</si>
  <si>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</si>
  <si>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</si>
  <si>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</si>
  <si>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</si>
  <si>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</si>
  <si>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</si>
  <si>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</si>
  <si>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</si>
  <si>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</si>
  <si>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</si>
  <si>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</si>
  <si>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</si>
  <si>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</si>
  <si>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</si>
  <si>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</si>
  <si>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</si>
  <si>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</si>
  <si>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</si>
  <si>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</si>
  <si>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</si>
  <si>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</si>
  <si>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</si>
  <si>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</si>
  <si>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</si>
  <si>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</si>
  <si>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</si>
  <si>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</si>
  <si>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</si>
  <si>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</si>
  <si>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</si>
  <si>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</si>
  <si>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</si>
  <si>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</si>
  <si>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</si>
  <si>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</si>
  <si>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</si>
  <si>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</si>
  <si>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</si>
  <si>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</si>
  <si>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</si>
  <si>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</si>
  <si>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</si>
  <si>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</si>
  <si>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</si>
  <si>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</si>
  <si>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</si>
  <si>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</si>
  <si>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</si>
  <si>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</si>
  <si>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</si>
  <si>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</si>
  <si>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</si>
  <si>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</si>
  <si>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</si>
  <si>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</si>
  <si>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</si>
  <si>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</si>
  <si>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</si>
  <si>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</si>
  <si>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</si>
  <si>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</si>
  <si>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</si>
  <si>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</si>
  <si>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</si>
  <si>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</si>
  <si>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</si>
  <si>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</si>
  <si>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</si>
  <si>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</si>
  <si>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</si>
  <si>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</si>
  <si>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</si>
  <si>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</si>
  <si>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</si>
  <si>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</si>
  <si>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</si>
  <si>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</si>
  <si>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</si>
  <si>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</si>
  <si>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</si>
  <si>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</si>
  <si>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</si>
  <si>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</si>
  <si>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</si>
  <si>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</si>
  <si>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</si>
  <si>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</si>
  <si>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</si>
  <si>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</si>
  <si>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</si>
  <si>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</si>
  <si>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</si>
  <si>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</si>
  <si>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</si>
  <si>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</si>
  <si>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</si>
  <si>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</si>
  <si>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</si>
  <si>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</si>
  <si>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</si>
  <si>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</si>
  <si>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</si>
  <si>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</si>
  <si>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</si>
  <si>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</si>
  <si>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</si>
  <si>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</si>
  <si>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</si>
  <si>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</si>
  <si>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</si>
  <si>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</si>
  <si>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</si>
  <si>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</si>
  <si>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</si>
  <si>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</si>
  <si>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</si>
  <si>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</si>
  <si>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</si>
  <si>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</si>
  <si>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</si>
  <si>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</si>
  <si>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</si>
  <si>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</si>
  <si>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</si>
  <si>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</si>
  <si>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</si>
  <si>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</si>
  <si>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</si>
  <si>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</si>
  <si>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</si>
  <si>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</si>
  <si>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</si>
  <si>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</si>
  <si>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</si>
  <si>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</si>
  <si>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</si>
  <si>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</si>
  <si>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</si>
  <si>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</si>
  <si>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</si>
  <si>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</si>
  <si>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</si>
  <si>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</si>
  <si>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</si>
  <si>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</si>
  <si>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</si>
  <si>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</si>
  <si>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</si>
  <si>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</si>
  <si>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</si>
  <si>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</si>
  <si>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</si>
  <si>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</si>
  <si>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</si>
  <si>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</si>
  <si>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</si>
  <si>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</si>
  <si>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</si>
  <si>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</si>
  <si>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</si>
  <si>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</si>
  <si>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</si>
  <si>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</si>
  <si>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</si>
  <si>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</si>
  <si>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</si>
  <si>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</si>
  <si>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</si>
  <si>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</si>
  <si>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</si>
  <si>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</si>
  <si>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</si>
  <si>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</si>
  <si>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</si>
  <si>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</si>
  <si>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</si>
  <si>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</si>
  <si>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</si>
  <si>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</si>
  <si>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</si>
  <si>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</si>
  <si>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</si>
  <si>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</si>
  <si>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</si>
  <si>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</si>
  <si>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</si>
  <si>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</si>
  <si>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</si>
  <si>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</si>
  <si>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</si>
  <si>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</si>
  <si>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</si>
  <si>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</si>
  <si>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</si>
  <si>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</si>
  <si>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</si>
  <si>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</si>
  <si>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</si>
  <si>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</si>
  <si>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</si>
  <si>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</si>
  <si>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</si>
  <si>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</si>
  <si>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</si>
  <si>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</si>
  <si>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</si>
  <si>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</si>
  <si>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</si>
  <si>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</si>
  <si>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</si>
  <si>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</si>
  <si>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</si>
  <si>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</si>
  <si>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</si>
  <si>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</si>
  <si>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</si>
  <si>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</si>
  <si>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</si>
  <si>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</si>
  <si>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</si>
  <si>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</si>
  <si>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</si>
  <si>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</si>
  <si>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</si>
  <si>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</si>
  <si>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</si>
  <si>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</si>
  <si>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</si>
  <si>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</si>
  <si>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</si>
  <si>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</si>
  <si>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</si>
  <si>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</si>
  <si>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</si>
  <si>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</si>
  <si>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</si>
  <si>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</si>
  <si>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</si>
  <si>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</si>
  <si>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</si>
  <si>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</si>
  <si>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</si>
  <si>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</si>
  <si>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</si>
  <si>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</si>
  <si>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</si>
  <si>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</si>
  <si>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</si>
  <si>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</si>
  <si>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</si>
  <si>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</si>
  <si>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</si>
  <si>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</si>
  <si>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</si>
  <si>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</si>
  <si>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</si>
  <si>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</si>
  <si>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</si>
  <si>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</si>
  <si>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</si>
  <si>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</si>
  <si>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</si>
  <si>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</si>
  <si>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</si>
  <si>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</si>
  <si>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</si>
  <si>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</si>
  <si>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</si>
  <si>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</si>
  <si>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</si>
  <si>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</si>
  <si>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</si>
  <si>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</si>
  <si>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</si>
  <si>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</si>
  <si>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</si>
  <si>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</si>
  <si>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</si>
  <si>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</si>
  <si>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</si>
  <si>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</si>
  <si>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</si>
  <si>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</si>
  <si>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</si>
  <si>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</si>
  <si>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</si>
  <si>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</si>
  <si>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</si>
  <si>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</si>
  <si>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</si>
  <si>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</si>
  <si>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</si>
  <si>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</si>
  <si>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</si>
  <si>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</si>
  <si>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</si>
  <si>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</si>
  <si>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</si>
  <si>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</si>
  <si>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</si>
  <si>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</si>
  <si>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</si>
  <si>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</si>
  <si>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</si>
  <si>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</si>
  <si>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</si>
  <si>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</si>
  <si>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</si>
  <si>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</si>
  <si>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</si>
  <si>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</si>
  <si>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</si>
  <si>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</si>
  <si>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</si>
  <si>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</si>
  <si>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</si>
  <si>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</si>
  <si>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</si>
  <si>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</si>
  <si>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</si>
  <si>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</si>
  <si>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</si>
  <si>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</si>
  <si>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</si>
  <si>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</si>
  <si>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</si>
  <si>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</si>
  <si>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</si>
  <si>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</si>
  <si>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</si>
  <si>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</si>
  <si>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</si>
  <si>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</si>
  <si>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</si>
  <si>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</si>
  <si>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</si>
  <si>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</si>
  <si>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</si>
  <si>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</si>
  <si>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</si>
  <si>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</si>
  <si>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</si>
  <si>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</si>
  <si>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</si>
  <si>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</si>
  <si>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</si>
  <si>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</si>
  <si>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</si>
  <si>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</si>
  <si>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</si>
  <si>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</si>
  <si>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</si>
  <si>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</si>
  <si>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</si>
  <si>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</si>
  <si>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</si>
  <si>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</si>
  <si>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</si>
  <si>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</si>
  <si>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</si>
  <si>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</si>
  <si>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</si>
  <si>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</si>
  <si>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</si>
  <si>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</si>
  <si>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</si>
  <si>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</si>
  <si>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</si>
  <si>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</si>
  <si>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</si>
  <si>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</si>
  <si>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</si>
  <si>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</si>
  <si>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</si>
  <si>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</si>
  <si>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</si>
  <si>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</si>
  <si>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</si>
  <si>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</si>
  <si>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</si>
  <si>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</si>
  <si>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</si>
  <si>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</si>
  <si>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</si>
  <si>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</si>
  <si>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</si>
  <si>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</si>
  <si>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</si>
  <si>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</si>
  <si>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</si>
  <si>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</si>
  <si>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</si>
  <si>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</si>
  <si>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</si>
  <si>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</si>
  <si>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</si>
  <si>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</si>
  <si>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</si>
  <si>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</si>
  <si>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</si>
  <si>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</si>
  <si>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</si>
  <si>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</si>
  <si>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</si>
  <si>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</si>
  <si>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</si>
  <si>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</si>
  <si>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</si>
  <si>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</si>
  <si>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</si>
  <si>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</si>
  <si>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</si>
  <si>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</si>
  <si>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</si>
  <si>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</si>
  <si>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</si>
  <si>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</si>
  <si>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</si>
  <si>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</si>
  <si>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</si>
  <si>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</si>
  <si>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</si>
  <si>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</si>
  <si>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</si>
  <si>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</si>
  <si>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</si>
  <si>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</si>
  <si>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</si>
  <si>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</si>
  <si>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</si>
  <si>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</si>
  <si>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</si>
  <si>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</si>
  <si>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</si>
  <si>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</si>
  <si>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</si>
  <si>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</si>
  <si>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</si>
  <si>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</si>
  <si>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</si>
  <si>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</si>
  <si>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</si>
  <si>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</si>
  <si>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</si>
  <si>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</si>
  <si>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</si>
  <si>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</si>
  <si>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</si>
  <si>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</si>
  <si>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</si>
  <si>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</si>
  <si>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</si>
  <si>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</si>
  <si>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</si>
  <si>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</si>
  <si>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</si>
  <si>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</si>
  <si>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</si>
  <si>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</si>
  <si>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</si>
  <si>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</si>
  <si>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</si>
  <si>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</si>
  <si>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</si>
  <si>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</si>
  <si>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</si>
  <si>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</si>
  <si>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</si>
  <si>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</si>
  <si>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</si>
  <si>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</si>
  <si>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</si>
  <si>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</si>
  <si>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</si>
  <si>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</si>
  <si>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</si>
  <si>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</si>
  <si>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</si>
  <si>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</si>
  <si>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</si>
  <si>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</si>
  <si>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</si>
  <si>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</si>
  <si>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</si>
  <si>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</si>
  <si>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</si>
  <si>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</si>
  <si>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</si>
  <si>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</si>
  <si>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</si>
  <si>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</si>
  <si>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</si>
  <si>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</si>
  <si>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</si>
  <si>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</si>
  <si>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</si>
  <si>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</si>
  <si>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</si>
  <si>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</si>
  <si>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</si>
  <si>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</si>
  <si>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</si>
  <si>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</si>
  <si>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</si>
  <si>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</si>
  <si>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</si>
  <si>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</si>
  <si>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</si>
  <si>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</si>
  <si>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</si>
  <si>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</si>
  <si>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</si>
  <si>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</si>
  <si>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</si>
  <si>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</si>
  <si>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</si>
  <si>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</si>
  <si>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</si>
  <si>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</si>
  <si>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</si>
  <si>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</si>
  <si>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</si>
  <si>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</si>
  <si>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</si>
  <si>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</si>
  <si>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</si>
  <si>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</si>
  <si>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</si>
  <si>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</si>
  <si>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</si>
  <si>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</si>
  <si>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</si>
  <si>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</si>
  <si>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</si>
  <si>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</si>
  <si>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</si>
  <si>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</si>
  <si>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</si>
  <si>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</si>
  <si>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</si>
  <si>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</si>
  <si>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</si>
  <si>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</si>
  <si>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</si>
  <si>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</si>
  <si>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</si>
  <si>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</si>
  <si>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</si>
  <si>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</si>
  <si>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</si>
  <si>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</si>
  <si>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</si>
  <si>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</si>
  <si>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</si>
  <si>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</si>
  <si>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</si>
  <si>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</si>
  <si>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</si>
  <si>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</si>
  <si>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</si>
  <si>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</si>
  <si>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</si>
  <si>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</si>
  <si>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</si>
  <si>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</si>
  <si>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</si>
  <si>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</si>
  <si>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</si>
  <si>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</si>
  <si>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</si>
  <si>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</si>
  <si>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</si>
  <si>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</si>
  <si>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</si>
  <si>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</si>
  <si>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</si>
  <si>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</si>
  <si>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</si>
  <si>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</si>
  <si>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</si>
  <si>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</si>
  <si>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</si>
  <si>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</si>
  <si>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</si>
  <si>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</si>
  <si>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</si>
  <si>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</si>
  <si>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</si>
  <si>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</si>
  <si>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</si>
  <si>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</si>
  <si>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</si>
  <si>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</si>
  <si>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</si>
  <si>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</si>
  <si>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</si>
  <si>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</si>
  <si>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</si>
  <si>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</si>
  <si>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</si>
  <si>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</si>
  <si>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</si>
  <si>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</si>
  <si>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</si>
  <si>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</si>
  <si>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</si>
  <si>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</si>
  <si>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</si>
  <si>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</si>
  <si>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</si>
  <si>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</si>
  <si>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</si>
  <si>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</si>
  <si>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</si>
  <si>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</si>
  <si>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</si>
  <si>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</si>
  <si>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</si>
  <si>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</si>
  <si>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</si>
  <si>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</si>
  <si>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</si>
  <si>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</si>
  <si>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</si>
  <si>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</si>
  <si>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</si>
  <si>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</si>
  <si>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</si>
  <si>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</si>
  <si>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</si>
  <si>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</si>
  <si>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</si>
  <si>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</si>
  <si>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</si>
  <si>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</si>
  <si>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</si>
  <si>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</si>
  <si>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</si>
  <si>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</si>
  <si>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</si>
  <si>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</si>
  <si>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</si>
  <si>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</si>
  <si>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</si>
  <si>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</si>
  <si>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</si>
  <si>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</si>
  <si>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</si>
  <si>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</si>
  <si>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</si>
  <si>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</si>
  <si>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</si>
  <si>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</si>
  <si>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</si>
  <si>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</si>
  <si>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</si>
  <si>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</si>
  <si>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</si>
  <si>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</si>
  <si>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</si>
  <si>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</si>
  <si>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</si>
  <si>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</si>
  <si>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</si>
  <si>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</si>
  <si>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</si>
  <si>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</si>
  <si>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</si>
  <si>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</si>
  <si>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</si>
  <si>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</si>
  <si>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</si>
  <si>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</si>
  <si>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</si>
  <si>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</si>
  <si>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</si>
  <si>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</si>
  <si>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</si>
  <si>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</si>
  <si>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</si>
  <si>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</si>
  <si>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</si>
  <si>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</si>
  <si>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</si>
  <si>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</si>
  <si>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</si>
  <si>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</si>
  <si>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</si>
  <si>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</si>
  <si>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</si>
  <si>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</si>
  <si>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</si>
  <si>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</si>
  <si>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</si>
  <si>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</si>
  <si>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</si>
  <si>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</si>
  <si>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</si>
  <si>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</si>
  <si>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</si>
  <si>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</si>
  <si>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</si>
  <si>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</si>
  <si>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</si>
  <si>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</si>
  <si>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</si>
  <si>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</si>
  <si>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</si>
  <si>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</si>
  <si>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</si>
  <si>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</si>
  <si>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</si>
  <si>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</si>
  <si>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</si>
  <si>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</si>
  <si>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</si>
  <si>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</si>
  <si>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</si>
  <si>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</si>
  <si>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</si>
  <si>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</si>
  <si>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</si>
  <si>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</si>
  <si>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</si>
  <si>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</si>
  <si>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</si>
  <si>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</si>
  <si>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</si>
  <si>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</si>
  <si>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</si>
  <si>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</si>
  <si>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</si>
  <si>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</si>
  <si>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</si>
  <si>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</si>
  <si>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</si>
  <si>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</si>
  <si>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</si>
  <si>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</si>
  <si>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</si>
  <si>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</si>
  <si>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</si>
  <si>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</si>
  <si>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</si>
  <si>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</si>
  <si>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</si>
  <si>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</si>
  <si>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</si>
  <si>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</si>
  <si>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</si>
  <si>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</si>
  <si>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</si>
  <si>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</si>
  <si>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</si>
  <si>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</si>
  <si>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</si>
  <si>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</si>
  <si>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</si>
  <si>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</si>
  <si>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</si>
  <si>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</si>
  <si>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</si>
  <si>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</si>
  <si>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</si>
  <si>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</si>
  <si>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</si>
  <si>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</si>
  <si>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</si>
  <si>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</si>
  <si>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</si>
  <si>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</si>
  <si>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</si>
  <si>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</si>
  <si>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</si>
  <si>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</si>
  <si>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</si>
  <si>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</si>
  <si>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</si>
  <si>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</si>
  <si>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</si>
  <si>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</si>
  <si>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</si>
  <si>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</si>
  <si>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</si>
  <si>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</si>
  <si>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</si>
  <si>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</si>
  <si>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</si>
  <si>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</si>
  <si>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</si>
  <si>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</si>
  <si>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</si>
  <si>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</si>
  <si>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</si>
  <si>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</si>
  <si>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</si>
  <si>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</si>
  <si>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</si>
  <si>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</si>
  <si>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</si>
  <si>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</si>
  <si>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</si>
  <si>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</si>
  <si>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</si>
  <si>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</si>
  <si>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</si>
  <si>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</si>
  <si>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</si>
  <si>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</si>
  <si>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</si>
  <si>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</si>
  <si>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</si>
  <si>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</si>
  <si>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</si>
  <si>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</si>
  <si>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</si>
  <si>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</si>
  <si>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</si>
  <si>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</si>
  <si>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</si>
  <si>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</si>
  <si>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</si>
  <si>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</si>
  <si>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</si>
  <si>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</si>
  <si>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</si>
  <si>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</si>
  <si>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</si>
  <si>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</si>
  <si>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</si>
  <si>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</si>
  <si>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</si>
  <si>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</si>
  <si>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</si>
  <si>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</si>
  <si>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</si>
  <si>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</si>
  <si>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</si>
  <si>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</si>
  <si>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</si>
  <si>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</si>
  <si>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</si>
  <si>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</si>
  <si>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</si>
  <si>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</si>
  <si>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</si>
  <si>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</si>
  <si>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</si>
  <si>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</si>
  <si>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</si>
  <si>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</si>
  <si>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</si>
  <si>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</si>
  <si>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</si>
  <si>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</si>
  <si>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</si>
  <si>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</si>
  <si>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</si>
  <si>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</si>
  <si>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</si>
  <si>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</si>
  <si>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</si>
  <si>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</si>
  <si>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</si>
  <si>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</si>
  <si>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</si>
  <si>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</si>
  <si>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</si>
  <si>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</si>
  <si>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</si>
  <si>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</si>
  <si>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</si>
  <si>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</si>
  <si>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</si>
  <si>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</si>
  <si>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</si>
  <si>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</si>
  <si>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</si>
  <si>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</si>
  <si>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</si>
  <si>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</si>
  <si>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</si>
  <si>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</si>
  <si>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</si>
  <si>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</si>
  <si>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</si>
  <si>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</si>
  <si>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</si>
  <si>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</si>
  <si>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</si>
  <si>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</si>
  <si>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</si>
  <si>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</si>
  <si>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</si>
  <si>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</si>
  <si>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</si>
  <si>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</si>
  <si>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</si>
  <si>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</si>
  <si>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</si>
  <si>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</si>
  <si>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</si>
  <si>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</si>
  <si>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</si>
  <si>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</si>
  <si>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</si>
  <si>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</si>
  <si>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</si>
  <si>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</si>
  <si>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</si>
  <si>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</si>
  <si>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</si>
  <si>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</si>
  <si>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</si>
  <si>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</si>
  <si>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</si>
  <si>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</si>
  <si>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</si>
  <si>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</si>
  <si>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</si>
  <si>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</si>
  <si>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</si>
  <si>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</si>
  <si>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</si>
  <si>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</si>
  <si>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</si>
  <si>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</si>
  <si>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</si>
  <si>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</si>
  <si>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</si>
  <si>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</si>
  <si>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</si>
  <si>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</si>
  <si>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</si>
  <si>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</si>
  <si>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</si>
  <si>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</si>
  <si>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</si>
  <si>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</si>
  <si>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</si>
  <si>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</si>
  <si>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</si>
  <si>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</si>
  <si>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</si>
  <si>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</si>
  <si>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</si>
  <si>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</si>
  <si>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</si>
  <si>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</si>
  <si>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</si>
  <si>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</si>
  <si>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</si>
  <si>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</si>
  <si>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</si>
  <si>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</si>
  <si>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</si>
  <si>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</si>
  <si>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</si>
  <si>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</si>
  <si>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</si>
  <si>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</si>
  <si>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</si>
  <si>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</si>
  <si>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</si>
  <si>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</si>
  <si>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</si>
  <si>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</si>
  <si>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</si>
  <si>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</si>
  <si>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</si>
  <si>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</si>
  <si>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</si>
  <si>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</si>
  <si>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</si>
  <si>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</si>
  <si>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</si>
  <si>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</si>
  <si>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</si>
  <si>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</si>
  <si>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</si>
  <si>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</si>
  <si>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</si>
  <si>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</si>
  <si>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</si>
  <si>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</si>
  <si>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</si>
  <si>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</si>
  <si>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</si>
  <si>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</si>
  <si>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</si>
  <si>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</si>
  <si>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</si>
  <si>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</si>
  <si>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</si>
  <si>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</si>
  <si>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</si>
  <si>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</si>
  <si>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</si>
  <si>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</si>
  <si>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</si>
  <si>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</si>
  <si>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</si>
  <si>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</si>
  <si>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</si>
  <si>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</si>
  <si>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</si>
  <si>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</si>
  <si>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</si>
  <si>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</si>
  <si>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</si>
  <si>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</si>
  <si>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</si>
  <si>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</si>
  <si>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</si>
  <si>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</si>
  <si>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</si>
  <si>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</si>
  <si>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</si>
  <si>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</si>
  <si>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</si>
  <si>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</si>
  <si>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</si>
  <si>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</si>
  <si>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</si>
  <si>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</si>
  <si>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</si>
  <si>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</si>
  <si>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</si>
  <si>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</si>
  <si>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</si>
  <si>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</si>
  <si>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</si>
  <si>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</si>
  <si>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</si>
  <si>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</si>
  <si>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</si>
  <si>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</si>
  <si>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</si>
  <si>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</si>
  <si>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</si>
  <si>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</si>
  <si>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</si>
  <si>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</si>
  <si>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</si>
  <si>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</si>
  <si>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</si>
  <si>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</si>
  <si>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</si>
  <si>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</si>
  <si>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</si>
  <si>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</si>
  <si>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</si>
  <si>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</si>
  <si>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</si>
  <si>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</si>
  <si>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</si>
  <si>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</si>
  <si>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</si>
  <si>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</si>
  <si>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</si>
  <si>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</si>
  <si>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</si>
  <si>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</si>
  <si>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</si>
  <si>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</si>
  <si>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</si>
  <si>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</si>
  <si>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</si>
  <si>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</si>
  <si>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</si>
  <si>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</si>
  <si>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</si>
  <si>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</si>
  <si>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</si>
  <si>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</si>
  <si>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</si>
  <si>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</si>
  <si>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</si>
  <si>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</si>
  <si>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</si>
  <si>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</si>
  <si>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</si>
  <si>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</si>
  <si>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</si>
  <si>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</si>
  <si>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</si>
  <si>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</si>
  <si>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</si>
  <si>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</si>
  <si>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</si>
  <si>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</si>
  <si>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</si>
  <si>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</si>
  <si>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</si>
  <si>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</si>
  <si>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</si>
  <si>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</si>
  <si>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</si>
  <si>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</si>
  <si>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</si>
  <si>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</si>
  <si>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</si>
  <si>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</si>
  <si>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</si>
  <si>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</si>
  <si>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</si>
  <si>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</si>
  <si>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</si>
  <si>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</si>
  <si>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</si>
  <si>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</si>
  <si>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</si>
  <si>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</si>
  <si>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</si>
  <si>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</si>
  <si>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</si>
  <si>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</si>
  <si>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</si>
  <si>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</si>
  <si>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</si>
  <si>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</si>
  <si>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</si>
  <si>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</si>
  <si>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</si>
  <si>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</si>
  <si>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</si>
  <si>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</si>
  <si>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</si>
  <si>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</si>
  <si>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</si>
  <si>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</si>
  <si>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</si>
  <si>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</si>
  <si>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</si>
  <si>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</si>
  <si>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</si>
  <si>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</si>
  <si>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</si>
  <si>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</si>
  <si>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</si>
  <si>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</si>
  <si>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</si>
  <si>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</si>
  <si>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</si>
  <si>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</si>
  <si>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</si>
  <si>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</si>
  <si>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</si>
  <si>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</si>
  <si>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</si>
  <si>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</si>
  <si>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</si>
  <si>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</si>
  <si>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</si>
  <si>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</si>
  <si>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</si>
  <si>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</si>
  <si>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</si>
  <si>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</si>
  <si>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</si>
  <si>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</si>
  <si>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</si>
  <si>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</si>
  <si>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</si>
  <si>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</si>
  <si>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</si>
  <si>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</si>
  <si>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</si>
  <si>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</si>
  <si>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</si>
  <si>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</si>
  <si>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</si>
  <si>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</si>
  <si>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</si>
  <si>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</si>
  <si>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</si>
  <si>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</si>
  <si>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</si>
  <si>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</si>
  <si>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</si>
  <si>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</si>
  <si>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</si>
  <si>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</si>
  <si>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</si>
  <si>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</si>
  <si>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</si>
  <si>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</si>
  <si>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</si>
  <si>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</si>
  <si>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</si>
  <si>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</si>
  <si>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</si>
  <si>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</si>
  <si>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</si>
  <si>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</si>
  <si>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</si>
  <si>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</si>
  <si>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</si>
  <si>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</si>
  <si>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</si>
  <si>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</si>
  <si>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</si>
  <si>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</si>
  <si>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</si>
  <si>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</si>
  <si>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</si>
  <si>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</si>
  <si>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</si>
  <si>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</si>
  <si>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</si>
  <si>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</si>
  <si>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</si>
  <si>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</si>
  <si>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</si>
  <si>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</si>
  <si>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</si>
  <si>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</si>
  <si>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</si>
  <si>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</si>
  <si>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</si>
  <si>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</si>
  <si>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</si>
  <si>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</si>
  <si>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</si>
  <si>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</si>
  <si>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</si>
  <si>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</si>
  <si>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</si>
  <si>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</si>
  <si>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</si>
  <si>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</si>
  <si>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</si>
  <si>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</si>
  <si>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</si>
  <si>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</si>
  <si>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</si>
  <si>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</si>
  <si>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</si>
  <si>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</si>
  <si>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</si>
  <si>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</si>
  <si>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</si>
  <si>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</si>
  <si>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</si>
  <si>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</si>
  <si>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</si>
  <si>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</si>
  <si>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</si>
  <si>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</si>
  <si>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</si>
  <si>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</si>
  <si>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</si>
  <si>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</si>
  <si>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</si>
  <si>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</si>
  <si>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</si>
  <si>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</si>
  <si>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</si>
  <si>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</si>
  <si>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</si>
  <si>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</si>
  <si>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</si>
  <si>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</si>
  <si>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</si>
  <si>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</si>
  <si>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</si>
  <si>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</si>
  <si>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</si>
  <si>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</si>
  <si>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</si>
  <si>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</si>
  <si>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</si>
  <si>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</si>
  <si>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</si>
  <si>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</si>
  <si>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</si>
  <si>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</si>
  <si>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</si>
  <si>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</si>
  <si>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</si>
  <si>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</si>
  <si>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</si>
  <si>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</si>
  <si>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</si>
  <si>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</si>
  <si>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</si>
  <si>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</si>
  <si>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</si>
  <si>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</si>
  <si>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</si>
  <si>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</si>
  <si>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</si>
  <si>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</si>
  <si>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</si>
  <si>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</si>
  <si>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</si>
  <si>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</si>
  <si>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</si>
  <si>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</si>
  <si>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</si>
  <si>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</si>
  <si>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</si>
  <si>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</si>
  <si>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</si>
  <si>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</si>
  <si>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</si>
  <si>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</si>
  <si>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</si>
  <si>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</si>
  <si>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</si>
  <si>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</si>
  <si>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</si>
  <si>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</si>
  <si>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</si>
  <si>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</si>
  <si>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</si>
  <si>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</si>
  <si>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</si>
  <si>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</si>
  <si>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</si>
  <si>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</si>
  <si>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</si>
  <si>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</si>
  <si>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</si>
  <si>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</si>
  <si>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</si>
  <si>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</si>
  <si>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</si>
  <si>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</si>
  <si>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</si>
  <si>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</si>
  <si>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</si>
  <si>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</si>
  <si>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</si>
  <si>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</si>
  <si>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</si>
  <si>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</si>
  <si>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</si>
  <si>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</si>
  <si>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</si>
  <si>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</si>
  <si>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</si>
  <si>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</si>
  <si>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</si>
  <si>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</si>
  <si>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</si>
  <si>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</si>
  <si>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</si>
  <si>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</si>
  <si>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</si>
  <si>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</si>
  <si>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</si>
  <si>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</si>
  <si>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</si>
  <si>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</si>
  <si>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</si>
  <si>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</si>
  <si>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</si>
  <si>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</si>
  <si>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</si>
  <si>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</si>
  <si>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</si>
  <si>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</si>
  <si>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</si>
  <si>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</si>
  <si>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</si>
  <si>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</si>
  <si>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</si>
  <si>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</si>
  <si>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</si>
  <si>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</si>
  <si>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</si>
  <si>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</si>
  <si>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</si>
  <si>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</si>
  <si>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</si>
  <si>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</si>
  <si>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</si>
  <si>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</si>
  <si>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</si>
  <si>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</si>
  <si>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</si>
  <si>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</si>
  <si>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</si>
  <si>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</si>
  <si>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</si>
  <si>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</si>
  <si>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</si>
  <si>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</si>
  <si>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</si>
  <si>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</si>
  <si>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</si>
  <si>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</si>
  <si>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</si>
  <si>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</si>
  <si>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</si>
  <si>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</si>
  <si>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</si>
  <si>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</si>
  <si>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</si>
  <si>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</si>
  <si>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</si>
  <si>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</si>
  <si>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</si>
  <si>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</si>
  <si>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</si>
  <si>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</si>
  <si>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</si>
  <si>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</si>
  <si>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</si>
  <si>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</si>
  <si>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</si>
  <si>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</si>
  <si>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</si>
  <si>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</si>
  <si>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</si>
  <si>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</si>
  <si>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</si>
  <si>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</si>
  <si>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</si>
  <si>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</si>
  <si>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</si>
  <si>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</si>
  <si>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</si>
  <si>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</si>
  <si>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</si>
  <si>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</si>
  <si>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</si>
  <si>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</si>
  <si>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</si>
  <si>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</si>
  <si>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</si>
  <si>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</si>
  <si>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</si>
  <si>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</si>
  <si>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</si>
  <si>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</si>
  <si>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</si>
  <si>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</si>
  <si>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</si>
  <si>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</si>
  <si>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</si>
  <si>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</si>
  <si>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</si>
  <si>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</si>
  <si>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</si>
  <si>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</si>
  <si>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</si>
  <si>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</si>
  <si>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</si>
  <si>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</si>
  <si>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</si>
  <si>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</si>
  <si>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</si>
  <si>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</si>
  <si>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</si>
  <si>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</si>
  <si>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</si>
  <si>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</si>
  <si>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</si>
  <si>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</si>
  <si>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</si>
  <si>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</si>
  <si>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</si>
  <si>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</si>
  <si>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</si>
  <si>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</si>
  <si>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</si>
  <si>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</si>
  <si>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</si>
  <si>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</si>
  <si>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</si>
  <si>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</si>
  <si>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</si>
  <si>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</si>
  <si>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</si>
  <si>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</si>
  <si>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</si>
  <si>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</si>
  <si>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</si>
  <si>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</si>
  <si>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</si>
  <si>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</si>
  <si>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</si>
  <si>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</si>
  <si>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</si>
  <si>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</si>
  <si>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</si>
  <si>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</si>
  <si>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</si>
  <si>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</si>
  <si>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</si>
  <si>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</si>
  <si>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</si>
  <si>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</si>
  <si>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</si>
  <si>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</si>
  <si>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</si>
  <si>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</si>
  <si>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</si>
  <si>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</si>
  <si>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</si>
  <si>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</si>
  <si>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</si>
  <si>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</si>
  <si>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</si>
  <si>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</si>
  <si>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</si>
  <si>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</si>
  <si>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</si>
  <si>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</si>
  <si>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</si>
  <si>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</si>
  <si>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</si>
  <si>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</si>
  <si>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</si>
  <si>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</si>
  <si>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</si>
  <si>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</si>
  <si>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</si>
  <si>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</si>
  <si>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</si>
  <si>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</si>
  <si>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</si>
  <si>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</si>
  <si>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</si>
  <si>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</si>
  <si>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</si>
  <si>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</si>
  <si>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</si>
  <si>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</si>
  <si>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</si>
  <si>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</si>
  <si>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</si>
  <si>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</si>
  <si>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</si>
  <si>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</si>
  <si>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</si>
  <si>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</si>
  <si>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</si>
  <si>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</si>
  <si>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</si>
  <si>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</si>
  <si>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</si>
  <si>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</si>
  <si>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</si>
  <si>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</si>
  <si>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</si>
  <si>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</si>
  <si>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</si>
  <si>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</si>
  <si>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</si>
  <si>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</si>
  <si>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</si>
  <si>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</si>
  <si>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</si>
  <si>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</si>
  <si>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</si>
  <si>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</si>
  <si>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</si>
  <si>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</si>
  <si>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</si>
  <si>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</si>
  <si>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</si>
  <si>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</si>
  <si>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</si>
  <si>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</si>
  <si>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</si>
  <si>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</si>
  <si>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</si>
  <si>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</si>
  <si>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</si>
  <si>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</si>
  <si>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</si>
  <si>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</si>
  <si>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</si>
  <si>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</si>
  <si>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</si>
  <si>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</si>
  <si>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</si>
  <si>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</si>
  <si>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</si>
  <si>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</si>
  <si>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</si>
  <si>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</si>
  <si>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</si>
  <si>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</si>
  <si>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</si>
  <si>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</si>
  <si>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</si>
  <si>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</si>
  <si>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</si>
  <si>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</si>
  <si>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</si>
  <si>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</si>
  <si>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</si>
  <si>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</si>
  <si>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</si>
  <si>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</si>
  <si>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</si>
  <si>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</si>
  <si>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</si>
  <si>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</si>
  <si>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</si>
  <si>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</si>
  <si>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</si>
  <si>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</si>
  <si>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</si>
  <si>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</si>
  <si>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</si>
  <si>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</si>
  <si>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</si>
  <si>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</si>
  <si>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</si>
  <si>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</si>
  <si>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</si>
  <si>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</si>
  <si>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</si>
  <si>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</si>
  <si>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</si>
  <si>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</si>
  <si>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</si>
  <si>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</si>
  <si>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</si>
  <si>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</si>
  <si>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</si>
  <si>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</si>
  <si>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</si>
  <si>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</si>
  <si>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</si>
  <si>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</si>
  <si>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</si>
  <si>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</si>
  <si>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</si>
  <si>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</si>
  <si>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</si>
  <si>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</si>
  <si>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</si>
  <si>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</si>
  <si>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</si>
  <si>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</si>
  <si>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</si>
  <si>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</si>
  <si>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</si>
  <si>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</si>
  <si>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</si>
  <si>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</si>
  <si>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</si>
  <si>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</si>
  <si>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</si>
  <si>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</si>
  <si>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</si>
  <si>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</si>
  <si>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</si>
  <si>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</si>
  <si>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</si>
  <si>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</si>
  <si>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</si>
  <si>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</si>
  <si>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</si>
  <si>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</si>
  <si>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</si>
  <si>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</si>
  <si>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</si>
  <si>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</si>
  <si>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</si>
  <si>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</si>
  <si>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</si>
  <si>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</si>
  <si>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</si>
  <si>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</si>
  <si>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</si>
  <si>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</si>
  <si>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</si>
  <si>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</si>
  <si>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</si>
  <si>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</si>
  <si>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</si>
  <si>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</si>
  <si>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</si>
  <si>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</si>
  <si>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</si>
  <si>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</si>
  <si>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</si>
  <si>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</si>
  <si>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</si>
  <si>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</si>
  <si>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</si>
  <si>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</si>
  <si>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</si>
  <si>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</si>
  <si>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</si>
  <si>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</si>
  <si>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</si>
  <si>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</si>
  <si>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</si>
  <si>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</si>
  <si>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</si>
  <si>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</si>
  <si>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</si>
  <si>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</si>
  <si>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</si>
  <si>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</si>
  <si>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</si>
  <si>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</si>
  <si>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</si>
  <si>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</si>
  <si>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</si>
  <si>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</si>
  <si>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</si>
  <si>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</si>
  <si>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</si>
  <si>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</si>
  <si>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</si>
  <si>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</si>
  <si>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</si>
  <si>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</si>
  <si>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</si>
  <si>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</si>
  <si>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</si>
  <si>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</si>
  <si>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</si>
  <si>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</si>
  <si>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</si>
  <si>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</si>
  <si>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</si>
  <si>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</si>
  <si>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</si>
  <si>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</si>
  <si>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</si>
  <si>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</si>
  <si>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</si>
  <si>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</si>
  <si>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</si>
  <si>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</si>
  <si>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</si>
  <si>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</si>
  <si>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</si>
  <si>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</si>
  <si>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</si>
  <si>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</si>
  <si>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</si>
  <si>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</si>
  <si>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</si>
  <si>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</si>
  <si>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</si>
  <si>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</si>
  <si>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</si>
  <si>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</si>
  <si>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</si>
  <si>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</si>
  <si>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</si>
  <si>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</si>
  <si>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</si>
  <si>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</si>
  <si>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</si>
  <si>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</si>
  <si>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</si>
  <si>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</si>
  <si>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</si>
  <si>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</si>
  <si>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</si>
  <si>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</si>
  <si>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</si>
  <si>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</si>
  <si>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</si>
  <si>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</si>
  <si>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</si>
  <si>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</si>
  <si>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</si>
  <si>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</si>
  <si>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</si>
  <si>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</si>
  <si>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</si>
  <si>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</si>
  <si>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</si>
  <si>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</si>
  <si>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</si>
  <si>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</si>
  <si>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</si>
  <si>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</si>
  <si>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</si>
  <si>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</si>
  <si>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</si>
  <si>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</si>
  <si>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</si>
  <si>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</si>
  <si>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</si>
  <si>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</si>
  <si>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</si>
  <si>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</si>
  <si>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</si>
  <si>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</si>
  <si>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</si>
  <si>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</si>
  <si>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</si>
  <si>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</si>
  <si>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</si>
  <si>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</si>
  <si>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</si>
  <si>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</si>
  <si>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</si>
  <si>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</si>
  <si>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</si>
  <si>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</si>
  <si>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</si>
  <si>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</si>
  <si>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</si>
  <si>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</si>
  <si>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</si>
  <si>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</si>
  <si>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</si>
  <si>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</si>
  <si>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</si>
  <si>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</si>
  <si>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</si>
  <si>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</si>
  <si>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</si>
  <si>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</si>
  <si>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</si>
  <si>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</si>
  <si>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</si>
  <si>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</si>
  <si>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</si>
  <si>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</si>
  <si>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</si>
  <si>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</si>
  <si>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</si>
  <si>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</si>
  <si>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</si>
  <si>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</si>
  <si>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</si>
  <si>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</si>
  <si>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</si>
  <si>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</si>
  <si>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</si>
  <si>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</si>
  <si>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</si>
  <si>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</si>
  <si>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</si>
  <si>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</si>
  <si>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</si>
  <si>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</si>
  <si>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</si>
  <si>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</si>
  <si>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</si>
  <si>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</si>
  <si>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</si>
  <si>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</si>
  <si>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</si>
  <si>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</si>
  <si>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</si>
  <si>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</si>
  <si>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</si>
  <si>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</si>
  <si>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</si>
  <si>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</si>
  <si>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</si>
  <si>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</si>
  <si>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</si>
  <si>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</si>
  <si>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</si>
  <si>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</si>
  <si>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</si>
  <si>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</si>
  <si>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</si>
  <si>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</si>
  <si>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</si>
  <si>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</si>
  <si>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</si>
  <si>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</si>
  <si>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</si>
  <si>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</si>
  <si>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</si>
  <si>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</si>
  <si>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</si>
  <si>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</si>
  <si>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</si>
  <si>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</si>
  <si>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</si>
  <si>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</si>
  <si>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</si>
  <si>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</si>
  <si>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</si>
  <si>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</si>
  <si>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</si>
  <si>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</si>
  <si>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</si>
  <si>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</si>
  <si>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</si>
  <si>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</si>
  <si>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</si>
  <si>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</si>
  <si>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</si>
  <si>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</si>
  <si>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</si>
  <si>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</si>
  <si>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</si>
  <si>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</si>
  <si>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</si>
  <si>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</si>
  <si>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</si>
  <si>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</si>
  <si>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</si>
  <si>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</si>
  <si>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</si>
  <si>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</si>
  <si>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</si>
  <si>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</si>
  <si>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</si>
  <si>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</si>
  <si>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</si>
  <si>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</si>
  <si>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</si>
  <si>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</si>
  <si>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</si>
  <si>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</si>
  <si>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</si>
  <si>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</si>
  <si>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</si>
  <si>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</si>
  <si>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</si>
  <si>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</si>
  <si>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</si>
  <si>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</si>
  <si>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</si>
  <si>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</si>
  <si>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</si>
  <si>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</si>
  <si>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</si>
  <si>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</si>
  <si>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</si>
  <si>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</si>
  <si>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</si>
  <si>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</si>
  <si>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</si>
  <si>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</si>
  <si>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</si>
  <si>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</si>
  <si>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</si>
  <si>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</si>
  <si>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</si>
  <si>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</si>
  <si>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</si>
  <si>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</si>
  <si>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</si>
  <si>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</si>
  <si>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</si>
  <si>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</si>
  <si>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</si>
  <si>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</si>
  <si>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</si>
  <si>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</si>
  <si>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</si>
  <si>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</si>
  <si>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</si>
  <si>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</si>
  <si>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</si>
  <si>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</si>
  <si>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</si>
  <si>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</si>
  <si>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</si>
  <si>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</si>
  <si>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</si>
  <si>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</si>
  <si>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</si>
  <si>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</si>
  <si>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</si>
  <si>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</si>
  <si>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</si>
  <si>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</si>
  <si>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</si>
  <si>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</si>
  <si>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</si>
  <si>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</si>
  <si>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</si>
  <si>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</si>
  <si>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</si>
  <si>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</si>
  <si>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</si>
  <si>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</si>
  <si>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</si>
  <si>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</si>
  <si>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</si>
  <si>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</si>
  <si>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</si>
  <si>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</si>
  <si>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</si>
  <si>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</si>
  <si>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</si>
  <si>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</si>
  <si>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</si>
  <si>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</si>
  <si>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</si>
  <si>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</si>
  <si>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</si>
  <si>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</si>
  <si>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</si>
  <si>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</si>
  <si>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</si>
  <si>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</si>
  <si>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</si>
  <si>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</si>
  <si>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</si>
  <si>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</si>
  <si>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</si>
  <si>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</si>
  <si>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</si>
  <si>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</si>
  <si>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</si>
  <si>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</si>
  <si>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</si>
  <si>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</si>
  <si>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</si>
  <si>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</si>
  <si>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</si>
  <si>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</si>
  <si>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</si>
  <si>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</si>
  <si>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</si>
  <si>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</si>
  <si>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</si>
  <si>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</si>
  <si>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</si>
  <si>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</si>
  <si>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</si>
  <si>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</si>
  <si>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</si>
  <si>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</si>
  <si>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</si>
  <si>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</si>
  <si>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</si>
  <si>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</si>
  <si>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</si>
  <si>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</si>
  <si>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</si>
  <si>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</si>
  <si>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</si>
  <si>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</si>
  <si>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</si>
  <si>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</si>
  <si>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</si>
  <si>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</si>
  <si>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</si>
  <si>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</si>
  <si>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</si>
  <si>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</si>
  <si>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</si>
  <si>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</si>
  <si>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</si>
  <si>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</si>
  <si>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</si>
  <si>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</si>
  <si>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</si>
  <si>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</si>
  <si>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</si>
  <si>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</si>
  <si>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</si>
  <si>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</si>
  <si>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</si>
  <si>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</si>
  <si>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</si>
  <si>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</si>
  <si>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</si>
  <si>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</si>
  <si>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</si>
  <si>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</si>
  <si>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</si>
  <si>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</si>
  <si>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</si>
  <si>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</si>
  <si>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</si>
  <si>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</si>
  <si>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</si>
  <si>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</si>
  <si>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</si>
  <si>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</si>
  <si>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</si>
  <si>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</si>
  <si>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</si>
  <si>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</si>
  <si>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</si>
  <si>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</si>
  <si>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</si>
  <si>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</si>
  <si>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</si>
  <si>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</si>
  <si>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</si>
  <si>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</si>
  <si>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</si>
  <si>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</si>
  <si>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</si>
  <si>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</si>
  <si>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</si>
  <si>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</si>
  <si>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</si>
  <si>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</si>
  <si>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</si>
  <si>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</si>
  <si>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</si>
  <si>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</si>
  <si>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</si>
  <si>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</si>
  <si>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</si>
  <si>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</si>
  <si>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</si>
  <si>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</si>
  <si>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</si>
  <si>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</si>
  <si>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</si>
  <si>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</si>
  <si>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</si>
  <si>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</si>
  <si>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</si>
  <si>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</si>
  <si>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</si>
  <si>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</si>
  <si>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</si>
  <si>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</si>
  <si>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</si>
  <si>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</si>
  <si>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</si>
  <si>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</si>
  <si>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</si>
  <si>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</si>
  <si>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</si>
  <si>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</si>
  <si>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</si>
  <si>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</si>
  <si>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</si>
  <si>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</si>
  <si>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</si>
  <si>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</si>
  <si>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</si>
  <si>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</si>
  <si>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</si>
  <si>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</si>
  <si>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</si>
  <si>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</si>
  <si>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</si>
  <si>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</si>
  <si>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</si>
  <si>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</si>
  <si>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</si>
  <si>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</si>
  <si>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</si>
  <si>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</si>
  <si>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</si>
  <si>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</si>
  <si>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</si>
  <si>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</si>
  <si>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</si>
  <si>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</si>
  <si>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</si>
  <si>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</si>
  <si>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</si>
  <si>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</si>
  <si>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</si>
  <si>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</si>
  <si>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</si>
  <si>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</si>
  <si>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</si>
  <si>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</si>
  <si>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</si>
  <si>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</si>
  <si>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</si>
  <si>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</si>
  <si>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</si>
  <si>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</si>
  <si>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</si>
  <si>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</si>
  <si>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</si>
  <si>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</si>
  <si>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</si>
  <si>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</si>
  <si>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</si>
  <si>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</si>
  <si>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</si>
  <si>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</si>
  <si>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</si>
  <si>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</si>
  <si>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</si>
  <si>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</si>
  <si>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</si>
  <si>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</si>
  <si>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</si>
  <si>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</si>
  <si>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</si>
  <si>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</si>
  <si>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</si>
  <si>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</si>
  <si>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</si>
  <si>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</si>
  <si>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</si>
  <si>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</si>
  <si>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</si>
  <si>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</si>
  <si>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</si>
  <si>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</si>
  <si>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</si>
  <si>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</si>
  <si>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</si>
  <si>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</si>
  <si>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</si>
  <si>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</si>
  <si>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</si>
  <si>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</si>
  <si>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</si>
  <si>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</si>
  <si>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</si>
  <si>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</si>
  <si>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</si>
  <si>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</si>
  <si>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</si>
  <si>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</si>
  <si>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</si>
  <si>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</si>
  <si>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</si>
  <si>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</si>
  <si>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</si>
  <si>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</si>
  <si>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</si>
  <si>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</si>
  <si>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</si>
  <si>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</si>
  <si>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</si>
  <si>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</si>
  <si>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</si>
  <si>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</si>
  <si>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</si>
  <si>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</si>
  <si>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</si>
  <si>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</si>
  <si>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</si>
  <si>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</si>
  <si>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</si>
  <si>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</si>
  <si>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</si>
  <si>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</si>
  <si>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</si>
  <si>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</si>
  <si>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</si>
  <si>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</si>
  <si>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</si>
  <si>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</si>
  <si>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</si>
  <si>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</si>
  <si>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</si>
  <si>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</si>
  <si>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</si>
  <si>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</si>
  <si>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</si>
  <si>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</si>
  <si>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</si>
  <si>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</si>
  <si>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</si>
  <si>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</si>
  <si>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</si>
  <si>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</si>
  <si>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</si>
  <si>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</si>
  <si>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</si>
  <si>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</si>
  <si>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</si>
  <si>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</si>
  <si>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</si>
  <si>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</si>
  <si>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</si>
  <si>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</si>
  <si>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</si>
  <si>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</si>
  <si>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</si>
  <si>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</si>
  <si>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</si>
  <si>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</si>
  <si>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</si>
  <si>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</si>
  <si>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</si>
  <si>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</si>
  <si>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</si>
  <si>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</si>
  <si>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</si>
  <si>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</si>
  <si>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</si>
  <si>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</si>
  <si>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</si>
  <si>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</si>
  <si>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</si>
  <si>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</si>
  <si>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</si>
  <si>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</si>
  <si>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</si>
  <si>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</si>
  <si>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</si>
  <si>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</si>
  <si>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</si>
  <si>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</si>
  <si>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</si>
  <si>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</si>
  <si>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</si>
  <si>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</si>
  <si>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</si>
  <si>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</si>
  <si>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</si>
  <si>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</si>
  <si>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</si>
  <si>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</si>
  <si>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</si>
  <si>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</si>
  <si>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</si>
  <si>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</si>
  <si>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</si>
  <si>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</si>
  <si>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</si>
  <si>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</si>
  <si>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</si>
  <si>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</si>
  <si>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</si>
  <si>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</si>
  <si>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</si>
  <si>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</si>
  <si>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</si>
  <si>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</si>
  <si>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</si>
  <si>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</si>
  <si>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</si>
  <si>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</si>
  <si>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</si>
  <si>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</si>
  <si>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</si>
  <si>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</si>
  <si>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</si>
  <si>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</si>
  <si>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</si>
  <si>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</si>
  <si>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</si>
  <si>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</si>
  <si>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</si>
  <si>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</si>
  <si>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</si>
  <si>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</si>
  <si>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</si>
  <si>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</si>
  <si>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</si>
  <si>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</si>
  <si>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</si>
  <si>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</si>
  <si>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</si>
  <si>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</si>
  <si>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</si>
  <si>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</si>
  <si>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</si>
  <si>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</si>
  <si>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</si>
  <si>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</si>
  <si>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</si>
  <si>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</si>
  <si>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</si>
  <si>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</si>
  <si>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</si>
  <si>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</si>
  <si>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</si>
  <si>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</si>
  <si>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</si>
  <si>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</si>
  <si>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</si>
  <si>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</si>
  <si>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</si>
  <si>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</si>
  <si>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</si>
  <si>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</si>
  <si>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</si>
  <si>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</si>
  <si>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</si>
  <si>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</si>
  <si>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</si>
  <si>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</si>
  <si>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</si>
  <si>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</si>
  <si>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</si>
  <si>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</si>
  <si>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</si>
  <si>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</si>
  <si>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</si>
  <si>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</si>
  <si>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</si>
  <si>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</si>
  <si>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</si>
  <si>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</si>
  <si>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</si>
  <si>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</si>
  <si>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</si>
  <si>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</si>
  <si>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</si>
  <si>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</si>
  <si>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</si>
  <si>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</si>
  <si>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</si>
  <si>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</si>
  <si>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</si>
  <si>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</si>
  <si>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</si>
  <si>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</si>
  <si>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</si>
  <si>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</si>
  <si>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</si>
  <si>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</si>
  <si>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</si>
  <si>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</si>
  <si>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</si>
  <si>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</si>
  <si>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</si>
  <si>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</si>
  <si>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</si>
  <si>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</si>
  <si>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</si>
  <si>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</si>
  <si>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</si>
  <si>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</si>
  <si>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</si>
  <si>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</si>
  <si>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</si>
  <si>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</si>
  <si>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</si>
  <si>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</si>
  <si>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</si>
  <si>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</si>
  <si>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</si>
  <si>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</si>
  <si>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</si>
  <si>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</si>
  <si>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</si>
  <si>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</si>
  <si>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</si>
  <si>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</si>
  <si>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</si>
  <si>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</si>
  <si>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</si>
  <si>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</si>
  <si>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</si>
  <si>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</si>
  <si>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</si>
  <si>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</si>
  <si>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</si>
  <si>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</si>
  <si>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</si>
  <si>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</si>
  <si>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</si>
  <si>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</si>
  <si>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</si>
  <si>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</si>
  <si>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</si>
  <si>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</si>
  <si>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</si>
  <si>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</si>
  <si>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</si>
  <si>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</si>
  <si>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</si>
  <si>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</si>
  <si>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</si>
  <si>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</si>
  <si>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</si>
  <si>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</si>
  <si>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</si>
  <si>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</si>
  <si>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</si>
  <si>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</si>
  <si>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</si>
  <si>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</si>
  <si>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</si>
  <si>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</si>
  <si>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</si>
  <si>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</si>
  <si>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</si>
  <si>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</si>
  <si>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</si>
  <si>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</si>
  <si>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</si>
  <si>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</si>
  <si>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</si>
  <si>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</si>
  <si>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</si>
  <si>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</si>
  <si>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</si>
  <si>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</si>
  <si>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</si>
  <si>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</si>
  <si>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</si>
  <si>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</si>
  <si>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</si>
  <si>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</si>
  <si>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</si>
  <si>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</si>
  <si>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</si>
  <si>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</si>
  <si>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</si>
  <si>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</si>
  <si>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</si>
  <si>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</si>
  <si>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</si>
  <si>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</si>
  <si>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</si>
  <si>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</si>
  <si>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</si>
  <si>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</si>
  <si>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</si>
  <si>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</si>
  <si>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</si>
  <si>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</si>
  <si>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</si>
  <si>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</si>
  <si>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</si>
  <si>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</si>
  <si>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</si>
  <si>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</si>
  <si>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</si>
  <si>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</si>
  <si>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</si>
  <si>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</si>
  <si>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</si>
  <si>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</si>
  <si>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</si>
  <si>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</si>
  <si>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</si>
  <si>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</si>
  <si>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</si>
  <si>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</si>
  <si>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</si>
  <si>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</si>
  <si>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</si>
  <si>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</si>
  <si>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</si>
  <si>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</si>
  <si>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</si>
  <si>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</si>
  <si>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</si>
  <si>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</si>
  <si>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</si>
  <si>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</si>
  <si>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</si>
  <si>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</si>
  <si>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</si>
  <si>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</si>
  <si>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</si>
  <si>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</si>
  <si>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</si>
  <si>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</si>
  <si>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</si>
  <si>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</si>
  <si>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</si>
  <si>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</si>
  <si>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</si>
  <si>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</si>
  <si>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</si>
  <si>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</si>
  <si>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</si>
  <si>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</si>
  <si>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</si>
  <si>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</si>
  <si>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</si>
  <si>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</si>
  <si>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</si>
  <si>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</si>
  <si>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</si>
  <si>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</si>
  <si>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</si>
  <si>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</si>
  <si>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</si>
  <si>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</si>
  <si>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</si>
  <si>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</si>
  <si>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</si>
  <si>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</si>
  <si>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</si>
  <si>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</si>
  <si>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</si>
  <si>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</si>
  <si>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</si>
  <si>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</si>
  <si>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</si>
  <si>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</si>
  <si>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</si>
  <si>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</si>
  <si>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</si>
  <si>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</si>
  <si>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</si>
  <si>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</si>
  <si>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</si>
  <si>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</si>
  <si>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</si>
  <si>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</si>
  <si>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</si>
  <si>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</si>
  <si>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</si>
  <si>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</si>
  <si>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</si>
  <si>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</si>
  <si>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</si>
  <si>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</si>
  <si>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</si>
  <si>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</si>
  <si>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</si>
  <si>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</si>
  <si>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</si>
  <si>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</si>
  <si>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</si>
  <si>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</si>
  <si>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</si>
  <si>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</si>
  <si>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</si>
  <si>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</si>
  <si>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</si>
  <si>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</si>
  <si>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</si>
  <si>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</si>
  <si>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</si>
  <si>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</si>
  <si>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</si>
  <si>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</si>
  <si>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</si>
  <si>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</si>
  <si>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</si>
  <si>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</si>
  <si>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</si>
  <si>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</si>
  <si>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</si>
  <si>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</si>
  <si>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</si>
  <si>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</si>
  <si>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</si>
  <si>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</si>
  <si>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</si>
  <si>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</si>
  <si>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</si>
  <si>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</si>
  <si>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</si>
  <si>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</si>
  <si>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</si>
  <si>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</si>
  <si>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</si>
  <si>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</si>
  <si>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</si>
  <si>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</si>
  <si>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</si>
  <si>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</si>
  <si>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</si>
  <si>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</si>
  <si>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</si>
  <si>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</si>
  <si>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</si>
  <si>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</si>
  <si>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</si>
  <si>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</si>
  <si>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</si>
  <si>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</si>
  <si>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</si>
  <si>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</si>
  <si>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</si>
  <si>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</si>
  <si>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</si>
  <si>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</si>
  <si>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</si>
  <si>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</si>
  <si>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</si>
  <si>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</si>
  <si>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</si>
  <si>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</si>
  <si>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</si>
  <si>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</si>
  <si>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</si>
  <si>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</si>
  <si>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</si>
  <si>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</si>
  <si>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</si>
  <si>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</si>
  <si>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</si>
  <si>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</si>
  <si>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</si>
  <si>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</si>
  <si>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</si>
  <si>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</si>
  <si>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</si>
  <si>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</si>
  <si>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</si>
  <si>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</si>
  <si>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</si>
  <si>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</si>
  <si>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</si>
  <si>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</si>
  <si>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</si>
  <si>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</si>
  <si>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</si>
  <si>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</si>
  <si>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</si>
  <si>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</si>
  <si>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</si>
  <si>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</si>
  <si>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</si>
  <si>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</si>
  <si>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</si>
  <si>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</si>
  <si>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</si>
  <si>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</si>
  <si>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</si>
  <si>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</si>
  <si>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</si>
  <si>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</si>
  <si>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</si>
  <si>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</si>
  <si>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</si>
  <si>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</si>
  <si>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</si>
  <si>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</si>
  <si>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</si>
  <si>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</si>
  <si>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</si>
  <si>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</si>
  <si>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</si>
  <si>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</si>
  <si>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</si>
  <si>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</si>
  <si>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</si>
  <si>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</si>
  <si>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</si>
  <si>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</si>
  <si>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</si>
  <si>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</si>
  <si>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</si>
  <si>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</si>
  <si>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</si>
  <si>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</si>
  <si>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</si>
  <si>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</si>
  <si>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</si>
  <si>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</si>
  <si>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</si>
  <si>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</si>
  <si>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</si>
  <si>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</si>
  <si>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</si>
  <si>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</si>
  <si>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</si>
  <si>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</si>
  <si>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</si>
  <si>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</si>
  <si>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</si>
  <si>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</si>
  <si>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</si>
  <si>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</si>
  <si>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</si>
  <si>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</si>
  <si>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</si>
  <si>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</si>
  <si>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</si>
  <si>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</si>
  <si>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</si>
  <si>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</si>
  <si>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</si>
  <si>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</si>
  <si>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</si>
  <si>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</si>
  <si>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</si>
  <si>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</si>
  <si>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</si>
  <si>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</si>
  <si>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</si>
  <si>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</si>
  <si>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</si>
  <si>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</si>
  <si>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</si>
  <si>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</si>
  <si>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</si>
  <si>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</si>
  <si>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</si>
  <si>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</si>
  <si>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</si>
  <si>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</si>
  <si>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</si>
  <si>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</si>
  <si>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</si>
  <si>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</si>
  <si>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</si>
  <si>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</si>
  <si>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</si>
  <si>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</si>
  <si>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</si>
  <si>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</si>
  <si>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</si>
  <si>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</si>
  <si>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</si>
  <si>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</si>
  <si>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</si>
  <si>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</si>
  <si>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</si>
  <si>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</si>
  <si>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</si>
  <si>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</si>
  <si>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</si>
  <si>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</si>
  <si>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</si>
  <si>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</si>
  <si>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</si>
  <si>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</si>
  <si>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</si>
  <si>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</si>
  <si>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</si>
  <si>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</si>
  <si>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</si>
  <si>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</si>
  <si>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</si>
  <si>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</si>
  <si>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</si>
  <si>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</si>
  <si>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</si>
  <si>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</si>
  <si>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</si>
  <si>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</si>
  <si>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</si>
  <si>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</si>
  <si>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</si>
  <si>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</si>
  <si>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</si>
  <si>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</si>
  <si>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</si>
  <si>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</si>
  <si>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</si>
  <si>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</si>
  <si>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</si>
  <si>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</si>
  <si>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</si>
  <si>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</si>
  <si>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</si>
  <si>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</si>
  <si>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</si>
  <si>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</si>
  <si>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</si>
  <si>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</si>
  <si>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</si>
  <si>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</si>
  <si>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</si>
  <si>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</si>
  <si>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</si>
  <si>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</si>
  <si>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</si>
  <si>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</si>
  <si>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</si>
  <si>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</si>
  <si>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</si>
  <si>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</si>
  <si>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</si>
  <si>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</si>
  <si>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</si>
  <si>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</si>
  <si>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</si>
  <si>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</si>
  <si>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</si>
  <si>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</si>
  <si>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</si>
  <si>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</si>
  <si>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</si>
  <si>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</si>
  <si>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</si>
  <si>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</si>
  <si>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</si>
  <si>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</si>
  <si>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</si>
  <si>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</si>
  <si>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</si>
  <si>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</si>
  <si>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</si>
  <si>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</si>
  <si>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</si>
  <si>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</si>
  <si>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</si>
  <si>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</si>
  <si>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</si>
  <si>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</si>
  <si>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</si>
  <si>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</si>
  <si>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</si>
  <si>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</si>
  <si>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</si>
  <si>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</si>
  <si>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</si>
  <si>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</si>
  <si>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</si>
  <si>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</si>
  <si>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</si>
  <si>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</si>
  <si>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</si>
  <si>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</si>
  <si>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</si>
  <si>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</si>
  <si>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</si>
  <si>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</si>
  <si>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</si>
  <si>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</si>
  <si>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</si>
  <si>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</si>
  <si>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</si>
  <si>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</si>
  <si>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</si>
  <si>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</si>
  <si>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</si>
  <si>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</si>
  <si>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</si>
  <si>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</si>
  <si>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</si>
  <si>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</si>
  <si>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</si>
  <si>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</si>
  <si>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</si>
  <si>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</si>
  <si>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</si>
  <si>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</si>
  <si>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</si>
  <si>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</si>
  <si>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</si>
  <si>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</si>
  <si>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</si>
  <si>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</si>
  <si>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</si>
  <si>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</si>
  <si>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</si>
  <si>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</si>
  <si>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</si>
  <si>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</si>
  <si>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</si>
  <si>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</si>
  <si>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</si>
  <si>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</si>
  <si>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</si>
  <si>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</si>
  <si>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</si>
  <si>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</si>
  <si>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</si>
  <si>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</si>
  <si>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</si>
  <si>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</si>
  <si>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</si>
  <si>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</si>
  <si>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</si>
  <si>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</si>
  <si>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</si>
  <si>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</si>
  <si>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</si>
  <si>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</si>
  <si>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</si>
  <si>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</si>
  <si>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</si>
  <si>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</si>
  <si>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</si>
  <si>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</si>
  <si>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</si>
  <si>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</si>
  <si>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</si>
  <si>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</si>
  <si>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</si>
  <si>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</si>
  <si>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</si>
  <si>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</si>
  <si>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</si>
  <si>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</si>
  <si>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</si>
  <si>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</si>
  <si>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</si>
  <si>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</si>
  <si>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</si>
  <si>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</si>
  <si>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</si>
  <si>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</si>
  <si>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</si>
  <si>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</si>
  <si>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</si>
  <si>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</si>
  <si>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</si>
  <si>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</si>
  <si>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</si>
  <si>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</si>
  <si>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</si>
  <si>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</si>
  <si>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</si>
  <si>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</si>
  <si>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</si>
  <si>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</si>
  <si>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</si>
  <si>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</si>
  <si>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</si>
  <si>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</si>
  <si>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</si>
  <si>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</si>
  <si>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</si>
  <si>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</si>
  <si>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</si>
  <si>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</si>
  <si>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</si>
  <si>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</si>
  <si>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</si>
  <si>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</si>
  <si>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</si>
  <si>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</si>
  <si>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</si>
  <si>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</si>
  <si>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</si>
  <si>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</si>
  <si>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</si>
  <si>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</si>
  <si>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</si>
  <si>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</si>
  <si>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</si>
  <si>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</si>
  <si>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</si>
  <si>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</si>
  <si>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</si>
  <si>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</si>
  <si>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</si>
  <si>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</si>
  <si>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</si>
  <si>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</si>
  <si>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</si>
  <si>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</si>
  <si>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</si>
  <si>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</si>
  <si>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</si>
  <si>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</si>
  <si>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</si>
  <si>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</si>
  <si>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</si>
  <si>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</si>
  <si>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</si>
  <si>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</si>
  <si>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</si>
  <si>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</si>
  <si>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</si>
  <si>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</si>
  <si>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</si>
  <si>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</si>
  <si>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</si>
  <si>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</si>
  <si>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</si>
  <si>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</si>
  <si>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</si>
  <si>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</si>
  <si>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</si>
  <si>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</si>
  <si>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</si>
  <si>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</si>
  <si>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</si>
  <si>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</si>
  <si>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</si>
  <si>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</si>
  <si>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</si>
  <si>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</si>
  <si>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</si>
  <si>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</si>
  <si>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</si>
  <si>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</si>
  <si>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</si>
  <si>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</si>
  <si>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</si>
  <si>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</si>
  <si>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</si>
  <si>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</si>
  <si>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</si>
  <si>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</si>
  <si>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</si>
  <si>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</si>
  <si>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</si>
  <si>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</si>
  <si>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</si>
  <si>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</si>
  <si>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</si>
  <si>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</si>
  <si>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</si>
  <si>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</si>
  <si>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</si>
  <si>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</si>
  <si>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</si>
  <si>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</si>
  <si>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</si>
  <si>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</si>
  <si>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</si>
  <si>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</si>
  <si>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</si>
  <si>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</si>
  <si>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</si>
  <si>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</si>
  <si>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</si>
  <si>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</si>
  <si>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</si>
  <si>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</si>
  <si>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</si>
  <si>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</si>
  <si>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</si>
  <si>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</si>
  <si>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</si>
  <si>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</si>
  <si>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</si>
  <si>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</si>
  <si>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</si>
  <si>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</si>
  <si>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</si>
  <si>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</si>
  <si>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</si>
  <si>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</si>
  <si>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</si>
  <si>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</si>
  <si>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</si>
  <si>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</si>
  <si>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</si>
  <si>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</si>
  <si>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</si>
  <si>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</si>
  <si>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</si>
  <si>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</si>
  <si>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</si>
  <si>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</si>
  <si>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</si>
  <si>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</si>
  <si>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</si>
  <si>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</si>
  <si>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</si>
  <si>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</si>
  <si>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</si>
  <si>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</si>
  <si>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</si>
  <si>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</si>
  <si>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</si>
  <si>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</si>
  <si>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</si>
  <si>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</si>
  <si>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</si>
  <si>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</si>
  <si>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</si>
  <si>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</si>
  <si>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</si>
  <si>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</si>
  <si>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</si>
  <si>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</si>
  <si>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</si>
  <si>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</si>
  <si>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</si>
  <si>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</si>
  <si>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</si>
  <si>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</si>
  <si>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</si>
  <si>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</si>
  <si>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</si>
  <si>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</si>
  <si>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</si>
  <si>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</si>
  <si>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</si>
  <si>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</si>
  <si>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</si>
  <si>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</si>
  <si>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</si>
  <si>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</si>
  <si>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</si>
  <si>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</si>
  <si>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</si>
  <si>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</si>
  <si>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</si>
  <si>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</si>
  <si>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</si>
  <si>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</si>
  <si>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</si>
  <si>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</si>
  <si>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</si>
  <si>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</si>
  <si>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</si>
  <si>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</si>
  <si>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</si>
  <si>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</si>
  <si>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</si>
  <si>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</si>
  <si>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</si>
  <si>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</si>
  <si>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</si>
  <si>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</si>
  <si>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</si>
  <si>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</si>
  <si>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</si>
  <si>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</si>
  <si>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</si>
  <si>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</si>
  <si>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</si>
  <si>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</si>
  <si>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</si>
  <si>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</si>
  <si>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</si>
  <si>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</si>
  <si>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</si>
  <si>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</si>
  <si>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</si>
  <si>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</si>
  <si>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</si>
  <si>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</si>
  <si>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</si>
  <si>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</si>
  <si>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</si>
  <si>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</si>
  <si>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</si>
  <si>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</si>
  <si>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</si>
  <si>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</si>
  <si>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</si>
  <si>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</si>
  <si>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</si>
  <si>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</si>
  <si>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</si>
  <si>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</si>
  <si>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</si>
  <si>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</si>
  <si>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</si>
  <si>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</si>
  <si>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</si>
  <si>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</si>
  <si>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</si>
  <si>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</si>
  <si>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</si>
  <si>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</si>
  <si>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</si>
  <si>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</si>
  <si>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</si>
  <si>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</si>
  <si>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</si>
  <si>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</si>
  <si>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</si>
  <si>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</si>
  <si>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</si>
  <si>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</si>
  <si>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</si>
  <si>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</si>
  <si>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</si>
  <si>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</si>
  <si>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</si>
  <si>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</si>
  <si>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</si>
  <si>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</si>
  <si>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</si>
  <si>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</si>
  <si>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</si>
  <si>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</si>
  <si>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</si>
  <si>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</si>
  <si>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</si>
  <si>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</si>
  <si>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</si>
  <si>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</si>
  <si>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</si>
  <si>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</si>
  <si>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</si>
  <si>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</si>
  <si>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</si>
  <si>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</si>
  <si>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</si>
  <si>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</si>
  <si>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</si>
  <si>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</si>
  <si>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</si>
  <si>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</si>
  <si>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</si>
  <si>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</si>
  <si>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</si>
  <si>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</si>
  <si>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</si>
  <si>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</si>
  <si>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</si>
  <si>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</si>
  <si>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</si>
  <si>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</si>
  <si>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</si>
  <si>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</si>
  <si>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</si>
  <si>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</si>
  <si>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</si>
  <si>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</si>
  <si>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</si>
  <si>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</si>
  <si>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</si>
  <si>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</si>
  <si>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</si>
  <si>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</si>
  <si>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</si>
  <si>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</si>
  <si>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</si>
  <si>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</si>
  <si>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</si>
  <si>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</si>
  <si>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</si>
  <si>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</si>
  <si>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</si>
  <si>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</si>
  <si>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</si>
  <si>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</si>
  <si>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</si>
  <si>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</si>
  <si>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</si>
  <si>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</si>
  <si>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</si>
  <si>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</si>
  <si>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</si>
  <si>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</si>
  <si>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</si>
  <si>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</si>
  <si>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</si>
  <si>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</si>
  <si>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</si>
  <si>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</si>
  <si>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</si>
  <si>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</si>
  <si>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</si>
  <si>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</si>
  <si>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</si>
  <si>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</si>
  <si>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</si>
  <si>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</si>
  <si>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</si>
  <si>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</si>
  <si>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</si>
  <si>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</si>
  <si>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</si>
  <si>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</si>
  <si>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</si>
  <si>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</si>
  <si>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</si>
  <si>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</si>
  <si>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</si>
  <si>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</si>
  <si>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</si>
  <si>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</si>
  <si>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</si>
  <si>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</si>
  <si>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</si>
  <si>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</si>
  <si>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</si>
  <si>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</si>
  <si>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</si>
  <si>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</si>
  <si>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</si>
  <si>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</si>
  <si>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</si>
  <si>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</si>
  <si>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</si>
  <si>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</si>
  <si>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</si>
  <si>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</si>
  <si>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</si>
  <si>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</si>
  <si>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</si>
  <si>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</si>
  <si>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</si>
  <si>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</si>
  <si>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</si>
  <si>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</si>
  <si>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</si>
  <si>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</si>
  <si>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</si>
  <si>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</si>
  <si>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</si>
  <si>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</si>
  <si>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</si>
  <si>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</si>
  <si>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</si>
  <si>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</si>
  <si>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</si>
  <si>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</si>
  <si>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</si>
  <si>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</si>
  <si>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</si>
  <si>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</si>
  <si>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</si>
  <si>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</si>
  <si>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</si>
  <si>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</si>
  <si>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</si>
  <si>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</si>
  <si>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</si>
  <si>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</si>
  <si>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</si>
  <si>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</si>
  <si>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</si>
  <si>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</si>
  <si>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</si>
  <si>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</si>
  <si>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</si>
  <si>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</si>
  <si>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</si>
  <si>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</si>
  <si>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</si>
  <si>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</si>
  <si>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</si>
  <si>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</si>
  <si>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</si>
  <si>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</si>
  <si>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</si>
  <si>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</si>
  <si>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</si>
  <si>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</si>
  <si>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</si>
  <si>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</si>
  <si>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</si>
  <si>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</si>
  <si>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</si>
  <si>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</si>
  <si>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</si>
  <si>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</si>
  <si>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</si>
  <si>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</si>
  <si>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</si>
  <si>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</si>
  <si>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</si>
  <si>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</si>
  <si>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</si>
  <si>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</si>
  <si>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</si>
  <si>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</si>
  <si>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</si>
  <si>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</si>
  <si>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</si>
  <si>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</si>
  <si>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</si>
  <si>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</si>
  <si>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</si>
  <si>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</si>
  <si>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</si>
  <si>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</si>
  <si>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</si>
  <si>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</si>
  <si>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</si>
  <si>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</si>
  <si>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</si>
  <si>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</si>
  <si>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</si>
  <si>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</si>
  <si>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</si>
  <si>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</si>
  <si>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</si>
  <si>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</si>
  <si>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</si>
  <si>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</si>
  <si>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</si>
  <si>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</si>
  <si>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</si>
  <si>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</si>
  <si>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</si>
  <si>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</si>
  <si>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</si>
  <si>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</si>
  <si>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</si>
  <si>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</si>
  <si>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</si>
  <si>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</si>
  <si>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</si>
  <si>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</si>
  <si>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</si>
  <si>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</si>
  <si>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</si>
  <si>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</si>
  <si>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</si>
  <si>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</si>
  <si>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</si>
  <si>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</si>
  <si>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</si>
  <si>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</si>
  <si>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</si>
  <si>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</si>
  <si>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</si>
  <si>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</si>
  <si>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</si>
  <si>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</si>
  <si>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</si>
  <si>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</si>
  <si>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</si>
  <si>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</si>
  <si>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</si>
  <si>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</si>
  <si>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</si>
  <si>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</si>
  <si>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</si>
  <si>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</si>
  <si>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</si>
  <si>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</si>
  <si>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</si>
  <si>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</si>
  <si>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</si>
  <si>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</si>
  <si>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</si>
  <si>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</si>
  <si>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</si>
  <si>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</si>
  <si>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</si>
  <si>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</si>
  <si>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</si>
  <si>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</si>
  <si>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</si>
  <si>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</si>
  <si>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</si>
  <si>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</si>
  <si>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</si>
  <si>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</si>
  <si>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</si>
  <si>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</si>
  <si>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</si>
  <si>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</si>
  <si>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</si>
  <si>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</si>
  <si>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</si>
  <si>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</si>
  <si>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</si>
  <si>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</si>
  <si>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</si>
  <si>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</si>
  <si>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</si>
  <si>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</si>
  <si>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</si>
  <si>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</si>
  <si>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</si>
  <si>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</si>
  <si>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</si>
  <si>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</si>
  <si>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</si>
  <si>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</si>
  <si>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</si>
  <si>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</si>
  <si>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</si>
  <si>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</si>
  <si>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</si>
  <si>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</si>
  <si>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</si>
  <si>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</si>
  <si>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</si>
  <si>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</si>
  <si>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</si>
  <si>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</si>
  <si>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</si>
  <si>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</si>
  <si>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</si>
  <si>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</si>
  <si>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</si>
  <si>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</si>
  <si>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</si>
  <si>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</si>
  <si>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</si>
  <si>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</si>
  <si>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</si>
  <si>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</si>
  <si>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</si>
  <si>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</si>
  <si>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</si>
  <si>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</si>
  <si>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</si>
  <si>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</si>
  <si>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</si>
  <si>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</si>
  <si>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</si>
  <si>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</si>
  <si>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</si>
  <si>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</si>
  <si>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</si>
  <si>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</si>
  <si>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</si>
  <si>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</si>
  <si>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</si>
  <si>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</si>
  <si>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</si>
  <si>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</si>
  <si>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</si>
  <si>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</si>
  <si>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</si>
  <si>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</si>
  <si>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</si>
  <si>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</si>
  <si>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</si>
  <si>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</si>
  <si>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</si>
  <si>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</si>
  <si>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</si>
  <si>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</si>
  <si>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</si>
  <si>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</si>
  <si>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</si>
  <si>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</si>
  <si>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</si>
  <si>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</si>
  <si>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</si>
  <si>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</si>
  <si>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</si>
  <si>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</si>
  <si>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</si>
  <si>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</si>
  <si>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</si>
  <si>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</si>
  <si>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</si>
  <si>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</si>
  <si>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</si>
  <si>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</si>
  <si>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</si>
  <si>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</si>
  <si>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</si>
  <si>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</si>
  <si>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</si>
  <si>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</si>
  <si>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</si>
  <si>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</si>
  <si>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</si>
  <si>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</si>
  <si>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</si>
  <si>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</si>
  <si>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</si>
  <si>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</si>
  <si>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</si>
  <si>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</si>
  <si>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</si>
  <si>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</si>
  <si>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</si>
  <si>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</si>
  <si>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</si>
  <si>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</si>
  <si>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</si>
  <si>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</si>
  <si>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</si>
  <si>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</si>
  <si>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</si>
  <si>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</si>
  <si>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</si>
  <si>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</si>
  <si>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</si>
  <si>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</si>
  <si>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</si>
  <si>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</si>
  <si>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</si>
  <si>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</si>
  <si>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</si>
  <si>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</si>
  <si>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</si>
  <si>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</si>
  <si>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</si>
  <si>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</si>
  <si>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</si>
  <si>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</si>
  <si>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</si>
  <si>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</si>
  <si>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</si>
  <si>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</si>
  <si>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</si>
  <si>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</si>
  <si>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</si>
  <si>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</si>
  <si>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</si>
  <si>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</si>
  <si>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</si>
  <si>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</si>
  <si>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</si>
  <si>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</si>
  <si>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</si>
  <si>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</si>
  <si>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</si>
  <si>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</si>
  <si>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</si>
  <si>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</si>
  <si>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</si>
  <si>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</si>
  <si>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</si>
  <si>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</si>
  <si>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</si>
  <si>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</si>
  <si>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</si>
  <si>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</si>
  <si>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</si>
  <si>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</si>
  <si>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</si>
  <si>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</si>
  <si>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</si>
  <si>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</si>
  <si>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</si>
  <si>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</si>
  <si>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</si>
  <si>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</si>
  <si>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</si>
  <si>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</si>
  <si>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</si>
  <si>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</si>
  <si>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</si>
  <si>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</si>
  <si>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</si>
  <si>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</si>
  <si>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</si>
  <si>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</si>
  <si>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</si>
  <si>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</si>
  <si>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</si>
  <si>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</si>
  <si>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</si>
  <si>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</si>
  <si>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</si>
  <si>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</si>
  <si>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</si>
  <si>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</si>
  <si>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</si>
  <si>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</si>
  <si>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</si>
  <si>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</si>
  <si>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</si>
  <si>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</si>
  <si>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</si>
  <si>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</si>
  <si>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</si>
  <si>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</si>
  <si>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</si>
  <si>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</si>
  <si>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</si>
  <si>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</si>
  <si>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</si>
  <si>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</si>
  <si>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</si>
  <si>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</si>
  <si>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</si>
  <si>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</si>
  <si>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</si>
  <si>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</si>
  <si>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</si>
  <si>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</si>
  <si>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</si>
  <si>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</si>
  <si>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</si>
  <si>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</si>
  <si>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</si>
  <si>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</si>
  <si>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</si>
  <si>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</si>
  <si>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</si>
  <si>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</si>
  <si>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</si>
  <si>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</si>
  <si>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</si>
  <si>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</si>
  <si>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</si>
  <si>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</si>
  <si>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</si>
  <si>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</si>
  <si>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</si>
  <si>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</si>
  <si>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</si>
  <si>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</si>
  <si>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</si>
  <si>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</si>
  <si>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</si>
  <si>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</si>
  <si>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</si>
  <si>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</si>
  <si>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</si>
  <si>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</si>
  <si>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</si>
  <si>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</si>
  <si>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</si>
  <si>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</si>
  <si>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</si>
  <si>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</si>
  <si>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</si>
  <si>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</si>
  <si>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</si>
  <si>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</si>
  <si>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</si>
  <si>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</si>
  <si>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</si>
  <si>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</si>
  <si>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</si>
  <si>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</si>
  <si>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</si>
  <si>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</si>
  <si>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</si>
  <si>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</si>
  <si>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</si>
  <si>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</si>
  <si>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</si>
  <si>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</si>
  <si>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</si>
  <si>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</si>
  <si>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</si>
  <si>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</si>
  <si>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</si>
  <si>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</si>
  <si>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</si>
  <si>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</si>
  <si>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</si>
  <si>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</si>
  <si>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</si>
  <si>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</si>
  <si>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</si>
  <si>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</si>
  <si>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</si>
  <si>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</si>
  <si>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</si>
  <si>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</si>
  <si>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</si>
  <si>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</si>
  <si>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</si>
  <si>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</si>
  <si>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</si>
  <si>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</si>
  <si>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</si>
  <si>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</si>
  <si>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</si>
  <si>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</si>
  <si>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</si>
  <si>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</si>
  <si>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</si>
  <si>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</si>
  <si>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</si>
  <si>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</si>
  <si>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</si>
  <si>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</si>
  <si>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</si>
  <si>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</si>
  <si>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</si>
  <si>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</si>
  <si>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</si>
  <si>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</si>
  <si>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</si>
  <si>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</si>
  <si>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</si>
  <si>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</si>
  <si>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</si>
  <si>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</si>
  <si>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</si>
  <si>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</si>
  <si>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</si>
  <si>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</si>
  <si>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</si>
  <si>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</si>
  <si>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</si>
  <si>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</si>
  <si>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</si>
  <si>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</si>
  <si>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</si>
  <si>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</si>
  <si>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</si>
  <si>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</si>
  <si>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</si>
  <si>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</si>
  <si>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</si>
  <si>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</si>
  <si>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</si>
  <si>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</si>
  <si>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</si>
  <si>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</si>
  <si>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</si>
  <si>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</si>
  <si>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</si>
  <si>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</si>
  <si>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</si>
  <si>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</si>
  <si>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</si>
  <si>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</si>
  <si>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</si>
  <si>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</si>
  <si>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</si>
  <si>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</si>
  <si>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</si>
  <si>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</si>
  <si>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</si>
  <si>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</si>
  <si>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</si>
  <si>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</si>
  <si>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</si>
  <si>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</si>
  <si>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</si>
  <si>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</si>
  <si>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</si>
  <si>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</si>
  <si>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</si>
  <si>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</si>
  <si>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</si>
  <si>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</si>
  <si>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</si>
  <si>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</si>
  <si>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</si>
  <si>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</si>
  <si>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</si>
  <si>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</si>
  <si>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</si>
  <si>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</si>
  <si>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</si>
  <si>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</si>
  <si>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</si>
  <si>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</si>
  <si>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</si>
  <si>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</si>
  <si>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</si>
  <si>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</si>
  <si>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</si>
  <si>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</si>
  <si>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</si>
  <si>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</si>
  <si>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</si>
  <si>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</si>
  <si>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</si>
  <si>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</si>
  <si>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</si>
  <si>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</si>
  <si>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</si>
  <si>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</si>
  <si>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</si>
  <si>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</si>
  <si>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</si>
  <si>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</si>
  <si>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</si>
  <si>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</si>
  <si>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</si>
  <si>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</si>
  <si>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</si>
  <si>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</si>
  <si>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</si>
  <si>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</si>
  <si>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</si>
  <si>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</si>
  <si>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</si>
  <si>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</si>
  <si>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</si>
  <si>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</si>
  <si>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</si>
  <si>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</si>
  <si>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</si>
  <si>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</si>
  <si>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</si>
  <si>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</si>
  <si>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</si>
  <si>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</si>
  <si>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</si>
  <si>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</si>
  <si>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</si>
  <si>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</si>
  <si>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</si>
  <si>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</si>
  <si>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</si>
  <si>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</si>
  <si>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</si>
  <si>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</si>
  <si>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</si>
  <si>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</si>
  <si>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</si>
  <si>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</si>
  <si>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</si>
  <si>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</si>
  <si>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</si>
  <si>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</si>
  <si>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</si>
  <si>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</si>
  <si>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</si>
  <si>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</si>
  <si>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</si>
  <si>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</si>
  <si>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</si>
  <si>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</si>
  <si>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</si>
  <si>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</si>
  <si>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</si>
  <si>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</si>
  <si>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</si>
  <si>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</si>
  <si>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</si>
  <si>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</si>
  <si>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</si>
  <si>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</si>
  <si>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</si>
  <si>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</si>
  <si>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</si>
  <si>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</si>
  <si>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</si>
  <si>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</si>
  <si>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</si>
  <si>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</si>
  <si>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</si>
  <si>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</si>
  <si>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</si>
  <si>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</si>
  <si>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</si>
  <si>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</si>
  <si>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</si>
  <si>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</si>
  <si>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</si>
  <si>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</si>
  <si>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</si>
  <si>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</si>
  <si>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</si>
  <si>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</si>
  <si>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</si>
  <si>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</si>
  <si>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</si>
  <si>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</si>
  <si>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</si>
  <si>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</si>
  <si>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</si>
  <si>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</si>
  <si>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</si>
  <si>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</si>
  <si>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</si>
  <si>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</si>
  <si>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</si>
  <si>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</si>
  <si>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</si>
  <si>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</si>
  <si>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</si>
  <si>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</si>
  <si>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</si>
  <si>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</si>
  <si>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</si>
  <si>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</si>
  <si>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</si>
  <si>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</si>
  <si>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</si>
  <si>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</si>
  <si>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</si>
  <si>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</si>
  <si>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</si>
  <si>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</si>
  <si>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</si>
  <si>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</si>
  <si>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</si>
  <si>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</si>
  <si>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</si>
  <si>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</si>
  <si>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</si>
  <si>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</si>
  <si>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</si>
  <si>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</si>
  <si>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</si>
  <si>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</si>
  <si>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</si>
  <si>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</si>
  <si>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</si>
  <si>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</si>
  <si>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</si>
  <si>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</si>
  <si>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</si>
  <si>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</si>
  <si>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</si>
  <si>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</si>
  <si>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</si>
  <si>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</si>
  <si>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</si>
  <si>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</si>
  <si>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</si>
  <si>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</si>
  <si>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</si>
  <si>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</si>
  <si>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</si>
  <si>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</si>
  <si>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</si>
  <si>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</si>
  <si>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</si>
  <si>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</si>
  <si>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</si>
  <si>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</si>
  <si>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</si>
  <si>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</si>
  <si>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</si>
  <si>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</si>
  <si>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</si>
  <si>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</si>
  <si>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</si>
  <si>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</si>
  <si>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</si>
  <si>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</si>
  <si>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</si>
  <si>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</si>
  <si>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</si>
  <si>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</si>
  <si>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</si>
  <si>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</si>
  <si>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</si>
  <si>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</si>
  <si>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</si>
  <si>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</si>
  <si>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</si>
  <si>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</si>
  <si>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</si>
  <si>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</si>
  <si>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</si>
  <si>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</si>
  <si>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</si>
  <si>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</si>
  <si>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</si>
  <si>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</si>
  <si>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</si>
  <si>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</si>
  <si>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</si>
  <si>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</si>
  <si>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</si>
  <si>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</si>
  <si>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</si>
  <si>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</si>
  <si>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</si>
  <si>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</si>
  <si>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</si>
  <si>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</si>
  <si>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</si>
  <si>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</si>
  <si>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</si>
  <si>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</si>
  <si>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</si>
  <si>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</si>
  <si>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</si>
  <si>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</si>
  <si>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</si>
  <si>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</si>
  <si>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</si>
  <si>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</si>
  <si>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</si>
  <si>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</si>
  <si>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</si>
  <si>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</si>
  <si>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</si>
  <si>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</si>
  <si>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</si>
  <si>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</si>
  <si>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</si>
  <si>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</si>
  <si>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</si>
  <si>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</si>
  <si>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</si>
  <si>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</si>
  <si>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</si>
  <si>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</si>
  <si>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</si>
  <si>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</si>
  <si>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</si>
  <si>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</si>
  <si>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</si>
  <si>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</si>
  <si>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</si>
  <si>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</si>
  <si>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</si>
  <si>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</si>
  <si>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</si>
  <si>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</si>
  <si>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</si>
  <si>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</si>
  <si>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</si>
  <si>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</si>
  <si>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</si>
  <si>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</si>
  <si>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</si>
  <si>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</si>
  <si>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</si>
  <si>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</si>
  <si>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</si>
  <si>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</si>
  <si>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</si>
  <si>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</si>
  <si>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</si>
  <si>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</si>
  <si>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</si>
  <si>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</si>
  <si>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</si>
  <si>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</si>
  <si>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</si>
  <si>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</si>
  <si>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</si>
  <si>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</si>
  <si>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</si>
  <si>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</si>
  <si>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</si>
  <si>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</si>
  <si>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</si>
  <si>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</si>
  <si>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</si>
  <si>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</si>
  <si>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</si>
  <si>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</si>
  <si>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</si>
  <si>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</si>
  <si>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</si>
  <si>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</si>
  <si>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</si>
  <si>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</si>
  <si>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</si>
  <si>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</si>
  <si>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</si>
  <si>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</si>
  <si>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</si>
  <si>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</si>
  <si>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</si>
  <si>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</si>
  <si>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</si>
  <si>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</si>
  <si>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</si>
  <si>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</si>
  <si>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</si>
  <si>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</si>
  <si>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</si>
  <si>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</si>
  <si>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</si>
  <si>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</si>
  <si>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</si>
  <si>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</si>
  <si>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</si>
  <si>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</si>
  <si>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</si>
  <si>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</si>
  <si>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</si>
  <si>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</si>
  <si>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</si>
  <si>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</si>
  <si>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</si>
  <si>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</si>
  <si>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</si>
  <si>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</si>
  <si>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</si>
  <si>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</si>
  <si>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</si>
  <si>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</si>
  <si>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</si>
  <si>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</si>
  <si>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</si>
  <si>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</si>
  <si>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</si>
  <si>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</si>
  <si>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</si>
  <si>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</si>
  <si>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</si>
  <si>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</si>
  <si>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</si>
  <si>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</si>
  <si>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</si>
  <si>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</si>
  <si>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</si>
  <si>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</si>
  <si>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</si>
  <si>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</si>
  <si>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</si>
  <si>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</si>
  <si>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</si>
  <si>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</si>
  <si>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</si>
  <si>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</si>
  <si>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</si>
  <si>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</si>
  <si>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</si>
  <si>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</si>
  <si>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</si>
  <si>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</si>
  <si>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</si>
  <si>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</si>
  <si>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</si>
  <si>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</si>
  <si>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</si>
  <si>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</si>
  <si>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</si>
  <si>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</si>
  <si>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</si>
  <si>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</si>
  <si>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</si>
  <si>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</si>
  <si>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</si>
  <si>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</si>
  <si>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</si>
  <si>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</si>
  <si>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</si>
  <si>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</si>
  <si>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</si>
  <si>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</si>
  <si>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</si>
  <si>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</si>
  <si>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</si>
  <si>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</si>
  <si>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</si>
  <si>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</si>
  <si>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</si>
  <si>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</si>
  <si>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</si>
  <si>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</si>
  <si>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</si>
  <si>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</si>
  <si>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</si>
  <si>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</si>
  <si>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</si>
  <si>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</si>
  <si>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</si>
  <si>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</si>
  <si>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</si>
  <si>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</si>
  <si>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</si>
  <si>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</si>
  <si>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</si>
  <si>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</si>
  <si>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</si>
  <si>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</si>
  <si>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</si>
  <si>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</si>
  <si>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</si>
  <si>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</si>
  <si>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</si>
  <si>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</si>
  <si>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</si>
  <si>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</si>
  <si>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</si>
  <si>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</si>
  <si>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</si>
  <si>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</si>
  <si>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</si>
  <si>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</si>
  <si>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</si>
  <si>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</si>
  <si>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</si>
  <si>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</si>
  <si>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</si>
  <si>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</si>
  <si>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</si>
  <si>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</si>
  <si>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</si>
  <si>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</si>
  <si>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</si>
  <si>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</si>
  <si>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</si>
  <si>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</si>
  <si>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</si>
  <si>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</si>
  <si>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</si>
  <si>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</si>
  <si>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</si>
  <si>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</si>
  <si>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</si>
  <si>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</si>
  <si>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</si>
  <si>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</si>
  <si>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</si>
  <si>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</si>
  <si>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</si>
  <si>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</si>
  <si>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</si>
  <si>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</si>
  <si>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</si>
  <si>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</si>
  <si>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</si>
  <si>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</si>
  <si>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</si>
  <si>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</si>
  <si>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</si>
  <si>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</si>
  <si>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</si>
  <si>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</si>
  <si>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</si>
  <si>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</si>
  <si>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</si>
  <si>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</si>
  <si>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</si>
  <si>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</si>
  <si>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</si>
  <si>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</si>
  <si>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</si>
  <si>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</si>
  <si>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</si>
  <si>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</si>
  <si>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</si>
  <si>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</si>
  <si>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</si>
  <si>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</si>
  <si>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</si>
  <si>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</si>
  <si>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</si>
  <si>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</si>
  <si>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</si>
  <si>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</si>
  <si>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</si>
  <si>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</si>
  <si>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</si>
  <si>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</si>
  <si>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</si>
  <si>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</si>
  <si>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</si>
  <si>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</si>
  <si>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</si>
  <si>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</si>
  <si>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</si>
  <si>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</si>
  <si>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</si>
  <si>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</si>
  <si>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</si>
  <si>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</si>
  <si>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</si>
  <si>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</si>
  <si>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</si>
  <si>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</si>
  <si>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</si>
  <si>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</si>
  <si>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</si>
  <si>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</si>
  <si>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</si>
  <si>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</si>
  <si>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</si>
  <si>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</si>
  <si>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</si>
  <si>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</si>
  <si>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</si>
  <si>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</si>
  <si>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</si>
  <si>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</si>
  <si>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</si>
  <si>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</si>
  <si>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</si>
  <si>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</si>
  <si>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</si>
  <si>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</si>
  <si>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</si>
  <si>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</si>
  <si>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</si>
  <si>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</si>
  <si>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</si>
  <si>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</si>
  <si>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</si>
  <si>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</si>
  <si>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</si>
  <si>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</si>
  <si>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</si>
  <si>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</si>
  <si>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</si>
  <si>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</si>
  <si>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</si>
  <si>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</si>
  <si>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</si>
  <si>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</si>
  <si>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</si>
  <si>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</si>
  <si>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</si>
  <si>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</si>
  <si>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</si>
  <si>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</si>
  <si>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</si>
  <si>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</si>
  <si>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</si>
  <si>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</si>
  <si>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</si>
  <si>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</si>
  <si>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</si>
  <si>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</si>
  <si>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</si>
  <si>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</si>
  <si>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</si>
  <si>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</si>
  <si>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</si>
  <si>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</si>
  <si>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</si>
  <si>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</si>
  <si>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</si>
  <si>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</si>
  <si>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</si>
  <si>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</si>
  <si>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</si>
  <si>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</si>
  <si>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</si>
  <si>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</si>
  <si>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</si>
  <si>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</si>
  <si>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</si>
  <si>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</si>
  <si>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</si>
  <si>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</si>
  <si>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</si>
  <si>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</si>
  <si>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</si>
  <si>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</si>
  <si>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</si>
  <si>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</si>
  <si>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</si>
  <si>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</si>
  <si>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</si>
  <si>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</si>
  <si>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</si>
  <si>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</si>
  <si>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</si>
  <si>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</si>
  <si>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</si>
  <si>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</si>
  <si>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</si>
  <si>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</si>
  <si>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</si>
  <si>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</si>
  <si>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</si>
  <si>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</si>
  <si>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</si>
  <si>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</si>
  <si>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</si>
  <si>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</si>
  <si>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</si>
  <si>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</si>
  <si>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</si>
  <si>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</si>
  <si>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</si>
  <si>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</si>
  <si>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</si>
  <si>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</si>
  <si>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</si>
  <si>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</si>
  <si>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</si>
  <si>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</si>
  <si>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</si>
  <si>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</si>
  <si>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</si>
  <si>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</si>
  <si>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</si>
  <si>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</si>
  <si>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</si>
  <si>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</si>
  <si>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</si>
  <si>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</si>
  <si>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</si>
  <si>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</si>
  <si>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</si>
  <si>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</si>
  <si>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</si>
  <si>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</si>
  <si>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</si>
  <si>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</si>
  <si>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</si>
  <si>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</si>
  <si>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</si>
  <si>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</si>
  <si>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</si>
  <si>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</si>
  <si>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</si>
  <si>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</si>
  <si>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</si>
  <si>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</si>
  <si>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</si>
  <si>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</si>
  <si>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</si>
  <si>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</si>
  <si>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</si>
  <si>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</si>
  <si>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</si>
  <si>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</si>
  <si>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</si>
  <si>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</si>
  <si>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</si>
  <si>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</si>
  <si>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</si>
  <si>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</si>
  <si>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</si>
  <si>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</si>
  <si>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</si>
  <si>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</si>
  <si>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</si>
  <si>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</si>
  <si>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</si>
  <si>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</si>
  <si>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</si>
  <si>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</si>
  <si>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</si>
  <si>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</si>
  <si>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</si>
  <si>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</si>
  <si>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</si>
  <si>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</si>
  <si>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</si>
  <si>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</si>
  <si>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</si>
  <si>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</si>
  <si>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</si>
  <si>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</si>
  <si>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</si>
  <si>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</si>
  <si>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</si>
  <si>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</si>
  <si>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</si>
  <si>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</si>
  <si>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</si>
  <si>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</si>
  <si>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</si>
  <si>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</si>
  <si>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</si>
  <si>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</si>
  <si>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</si>
  <si>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</si>
  <si>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</si>
  <si>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</si>
  <si>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</si>
  <si>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</si>
  <si>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</si>
  <si>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</si>
  <si>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</si>
  <si>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</si>
  <si>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</si>
  <si>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</si>
  <si>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</si>
  <si>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</si>
  <si>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</si>
  <si>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</si>
  <si>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</si>
  <si>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</si>
  <si>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</si>
  <si>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</si>
  <si>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</si>
  <si>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</si>
  <si>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</si>
  <si>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</si>
  <si>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</si>
  <si>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</si>
  <si>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</si>
  <si>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</si>
  <si>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</si>
  <si>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</si>
  <si>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</si>
  <si>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</si>
  <si>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</si>
  <si>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</si>
  <si>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</si>
  <si>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</si>
  <si>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</si>
  <si>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</si>
  <si>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</si>
  <si>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</si>
  <si>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</si>
  <si>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</si>
  <si>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</si>
  <si>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</si>
  <si>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</si>
  <si>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</si>
  <si>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</si>
  <si>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</si>
  <si>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</si>
  <si>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</si>
  <si>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</si>
  <si>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</si>
  <si>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</si>
  <si>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</si>
  <si>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</si>
  <si>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</si>
  <si>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</si>
  <si>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</si>
  <si>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</si>
  <si>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</si>
  <si>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</si>
  <si>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</si>
  <si>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</si>
  <si>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</si>
  <si>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</si>
  <si>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</si>
  <si>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</si>
  <si>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</si>
  <si>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</si>
  <si>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</si>
  <si>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</si>
  <si>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</si>
  <si>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</si>
  <si>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</si>
  <si>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</si>
  <si>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</si>
  <si>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</si>
  <si>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</si>
  <si>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</si>
  <si>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</si>
  <si>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</si>
  <si>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</si>
  <si>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</si>
  <si>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</si>
  <si>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</si>
  <si>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</si>
  <si>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</si>
  <si>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</si>
  <si>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</si>
  <si>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</si>
  <si>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</si>
  <si>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</si>
  <si>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</si>
  <si>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</si>
  <si>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</si>
  <si>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</si>
  <si>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</si>
  <si>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</si>
  <si>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</si>
  <si>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</si>
  <si>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</si>
  <si>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</si>
  <si>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</si>
  <si>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</si>
  <si>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</si>
  <si>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</si>
  <si>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</si>
  <si>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</si>
  <si>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</si>
  <si>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</si>
  <si>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</si>
  <si>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</si>
  <si>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</si>
  <si>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</si>
  <si>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</si>
  <si>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</si>
  <si>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</si>
  <si>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</si>
  <si>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</si>
  <si>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</si>
  <si>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</si>
  <si>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</si>
  <si>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</si>
  <si>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</si>
  <si>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</si>
  <si>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</si>
  <si>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</si>
  <si>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</si>
  <si>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</si>
  <si>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</si>
  <si>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</si>
  <si>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</si>
  <si>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</si>
  <si>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</si>
  <si>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</si>
  <si>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</si>
  <si>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</si>
  <si>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</si>
  <si>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</si>
  <si>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</si>
  <si>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</si>
  <si>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</si>
  <si>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</si>
  <si>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</si>
  <si>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</si>
  <si>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</si>
  <si>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</si>
  <si>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</si>
  <si>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</si>
  <si>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</si>
  <si>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</si>
  <si>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</si>
  <si>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</si>
  <si>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</si>
  <si>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</si>
  <si>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</si>
  <si>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</si>
  <si>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</si>
  <si>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</si>
  <si>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</si>
  <si>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</si>
  <si>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</si>
  <si>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</si>
  <si>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</si>
  <si>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</si>
  <si>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</si>
  <si>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</si>
  <si>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</si>
  <si>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</si>
  <si>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</si>
  <si>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</si>
  <si>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</si>
  <si>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</si>
  <si>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</si>
  <si>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</si>
  <si>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</si>
  <si>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</si>
  <si>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</si>
  <si>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</si>
  <si>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</si>
  <si>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</si>
  <si>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</si>
  <si>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</si>
  <si>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</si>
  <si>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</si>
  <si>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</si>
  <si>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</si>
  <si>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</si>
  <si>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</si>
  <si>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</si>
  <si>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</si>
  <si>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</si>
  <si>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</si>
  <si>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</si>
  <si>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</si>
  <si>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</si>
  <si>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</si>
  <si>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</si>
  <si>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</si>
  <si>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</si>
  <si>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</si>
  <si>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</si>
  <si>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</si>
  <si>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</si>
  <si>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</si>
  <si>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</si>
  <si>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</si>
  <si>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</si>
  <si>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</si>
  <si>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</si>
  <si>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</si>
  <si>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</si>
  <si>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</si>
  <si>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</si>
  <si>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</si>
  <si>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</si>
  <si>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</si>
  <si>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</si>
  <si>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</si>
  <si>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</si>
  <si>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</si>
  <si>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</si>
  <si>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</si>
  <si>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</si>
  <si>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</si>
  <si>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</si>
  <si>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</si>
  <si>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</si>
  <si>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</si>
  <si>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</si>
  <si>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</si>
  <si>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</si>
  <si>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</si>
  <si>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</si>
  <si>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</si>
  <si>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</si>
  <si>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</si>
  <si>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</si>
  <si>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</si>
  <si>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</si>
  <si>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</si>
  <si>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</si>
  <si>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</si>
  <si>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</si>
  <si>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</si>
  <si>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</si>
  <si>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</si>
  <si>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</si>
  <si>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</si>
  <si>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</si>
  <si>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</si>
  <si>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</si>
  <si>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</si>
  <si>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</si>
  <si>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</si>
  <si>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</si>
  <si>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</si>
  <si>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</si>
  <si>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</si>
  <si>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</si>
  <si>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</si>
  <si>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</si>
  <si>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</si>
  <si>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</si>
  <si>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</si>
  <si>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</si>
  <si>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</si>
  <si>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</si>
  <si>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</si>
  <si>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</si>
  <si>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</si>
  <si>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</si>
  <si>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</si>
  <si>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</si>
  <si>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</si>
  <si>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</si>
  <si>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</si>
  <si>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</si>
  <si>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</si>
  <si>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</si>
  <si>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</si>
  <si>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</si>
  <si>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</si>
  <si>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</si>
  <si>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</si>
  <si>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</si>
  <si>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</si>
  <si>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</si>
  <si>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</si>
  <si>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</si>
  <si>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</si>
  <si>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</si>
  <si>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</si>
  <si>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</si>
  <si>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</si>
  <si>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</si>
  <si>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</si>
  <si>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</si>
  <si>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</si>
  <si>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</si>
  <si>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</si>
  <si>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</si>
  <si>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</si>
  <si>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</si>
  <si>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</si>
  <si>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</si>
  <si>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</si>
  <si>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</si>
  <si>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</si>
  <si>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</si>
  <si>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</si>
  <si>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</si>
  <si>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</si>
  <si>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</si>
  <si>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</si>
  <si>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</si>
  <si>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</si>
  <si>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</si>
  <si>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</si>
  <si>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</si>
  <si>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</si>
  <si>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</si>
  <si>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</si>
  <si>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</si>
  <si>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</si>
  <si>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</si>
  <si>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</si>
  <si>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</si>
  <si>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</si>
  <si>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</si>
  <si>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</si>
  <si>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</si>
  <si>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</si>
  <si>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</si>
  <si>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</si>
  <si>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</si>
  <si>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</si>
  <si>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</si>
  <si>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</si>
  <si>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</si>
  <si>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</si>
  <si>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</si>
  <si>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</si>
  <si>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</si>
  <si>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</si>
  <si>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</si>
  <si>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</si>
  <si>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</si>
  <si>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</si>
  <si>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</si>
  <si>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</si>
  <si>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</si>
  <si>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</si>
  <si>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</si>
  <si>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</si>
  <si>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</si>
  <si>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</si>
  <si>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</si>
  <si>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</si>
  <si>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</si>
  <si>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</si>
  <si>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</si>
  <si>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</si>
  <si>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</si>
  <si>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</si>
  <si>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</si>
  <si>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</si>
  <si>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</si>
  <si>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</si>
  <si>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</si>
  <si>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</si>
  <si>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</si>
  <si>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</si>
  <si>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</si>
  <si>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</si>
  <si>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</si>
  <si>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</si>
  <si>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</si>
  <si>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</si>
  <si>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</si>
  <si>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</si>
  <si>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</si>
  <si>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</si>
  <si>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</si>
  <si>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</si>
  <si>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</si>
  <si>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</si>
  <si>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</si>
  <si>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</si>
  <si>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</si>
  <si>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</si>
  <si>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</si>
  <si>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</si>
  <si>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</si>
  <si>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</si>
  <si>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</si>
  <si>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</si>
  <si>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</si>
  <si>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</si>
  <si>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</si>
  <si>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</si>
  <si>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</si>
  <si>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</si>
  <si>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</si>
  <si>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</si>
  <si>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</si>
  <si>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</si>
  <si>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</si>
  <si>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</si>
  <si>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</si>
  <si>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</si>
  <si>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</si>
  <si>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</si>
  <si>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</si>
  <si>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</si>
  <si>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</si>
  <si>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</si>
  <si>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</si>
  <si>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</si>
  <si>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</si>
  <si>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</si>
  <si>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</si>
  <si>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</si>
  <si>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</si>
  <si>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</si>
  <si>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</si>
  <si>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</si>
  <si>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</si>
  <si>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</si>
  <si>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</si>
  <si>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</si>
  <si>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</si>
  <si>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</si>
  <si>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</si>
  <si>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</si>
  <si>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</si>
  <si>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</si>
  <si>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</si>
  <si>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</si>
  <si>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</si>
  <si>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</si>
  <si>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</si>
  <si>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</si>
  <si>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</si>
  <si>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</si>
  <si>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</si>
  <si>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</si>
  <si>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</si>
  <si>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</si>
  <si>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</si>
  <si>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</si>
  <si>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</si>
  <si>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</si>
  <si>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</si>
  <si>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</si>
  <si>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</si>
  <si>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</si>
  <si>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</si>
  <si>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</si>
  <si>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</si>
  <si>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</si>
  <si>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</si>
  <si>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</si>
  <si>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</si>
  <si>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</si>
  <si>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</si>
  <si>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</si>
  <si>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</si>
  <si>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</si>
  <si>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</si>
  <si>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</si>
  <si>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</si>
  <si>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</si>
  <si>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</si>
  <si>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</si>
  <si>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</si>
  <si>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</si>
  <si>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</si>
  <si>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</si>
  <si>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</si>
  <si>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</si>
  <si>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</si>
  <si>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</si>
  <si>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</si>
  <si>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</si>
  <si>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</si>
  <si>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</si>
  <si>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</si>
  <si>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</si>
  <si>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</si>
  <si>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</si>
  <si>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</si>
  <si>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</si>
  <si>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</si>
  <si>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</si>
  <si>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</si>
  <si>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</si>
  <si>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</si>
  <si>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</si>
  <si>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</si>
  <si>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</si>
  <si>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</si>
  <si>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</si>
  <si>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</si>
  <si>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</si>
  <si>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</si>
  <si>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</si>
  <si>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</si>
  <si>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</si>
  <si>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</si>
  <si>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</si>
  <si>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</si>
  <si>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</si>
  <si>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</si>
  <si>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</si>
  <si>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</si>
  <si>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</si>
  <si>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</si>
  <si>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</si>
  <si>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</si>
  <si>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</si>
  <si>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</si>
  <si>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</si>
  <si>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</si>
  <si>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</si>
  <si>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</si>
  <si>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</si>
  <si>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</si>
  <si>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</si>
  <si>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</si>
  <si>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</si>
  <si>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</si>
  <si>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</si>
  <si>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</si>
  <si>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</si>
  <si>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</si>
  <si>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</si>
  <si>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</si>
  <si>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</si>
  <si>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</si>
  <si>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</si>
  <si>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</si>
  <si>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</si>
  <si>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</si>
  <si>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</si>
  <si>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</si>
  <si>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</si>
  <si>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</si>
  <si>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</si>
  <si>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</si>
  <si>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</si>
  <si>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</si>
  <si>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</si>
  <si>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</si>
  <si>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</si>
  <si>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</si>
  <si>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</si>
  <si>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</si>
  <si>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</si>
  <si>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</si>
  <si>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</si>
  <si>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</si>
  <si>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</si>
  <si>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</si>
  <si>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</si>
  <si>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</si>
  <si>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</si>
  <si>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</si>
  <si>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</si>
  <si>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</si>
  <si>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</si>
  <si>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</si>
  <si>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</si>
  <si>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</si>
  <si>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</si>
  <si>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</si>
  <si>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</si>
  <si>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</si>
  <si>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</si>
  <si>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</si>
  <si>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</si>
  <si>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</si>
  <si>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</si>
  <si>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</si>
  <si>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</si>
  <si>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</si>
  <si>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</si>
  <si>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</si>
  <si>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</si>
  <si>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</si>
  <si>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</si>
  <si>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</si>
  <si>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</si>
  <si>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</si>
  <si>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</si>
  <si>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</si>
  <si>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</si>
  <si>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</si>
  <si>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</si>
  <si>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</si>
  <si>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</si>
  <si>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</si>
  <si>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</si>
  <si>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</si>
  <si>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</si>
  <si>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</si>
  <si>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</si>
  <si>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</si>
  <si>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</si>
  <si>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</si>
  <si>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</si>
  <si>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</si>
  <si>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</si>
  <si>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</si>
  <si>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</si>
  <si>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</si>
  <si>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</si>
  <si>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</si>
  <si>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</si>
  <si>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</si>
  <si>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</si>
  <si>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</si>
  <si>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</si>
  <si>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</si>
  <si>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</si>
  <si>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</si>
  <si>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</si>
  <si>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</si>
  <si>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</si>
  <si>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</si>
  <si>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</si>
  <si>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</si>
  <si>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</si>
  <si>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</si>
  <si>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</si>
  <si>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</si>
  <si>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</si>
  <si>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</si>
  <si>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</si>
  <si>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</si>
  <si>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</si>
  <si>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</si>
  <si>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</si>
  <si>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</si>
  <si>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</si>
  <si>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</si>
  <si>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</si>
  <si>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</si>
  <si>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</si>
  <si>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</si>
  <si>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</si>
  <si>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</si>
  <si>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</si>
  <si>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</si>
  <si>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</si>
  <si>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</si>
  <si>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</si>
  <si>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</si>
  <si>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</si>
  <si>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</si>
  <si>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</si>
  <si>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</si>
  <si>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</si>
  <si>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</si>
  <si>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</si>
  <si>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</si>
  <si>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</si>
  <si>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</si>
  <si>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</si>
  <si>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</si>
  <si>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</si>
  <si>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</si>
  <si>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</si>
  <si>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</si>
  <si>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</si>
  <si>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</si>
  <si>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</si>
  <si>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</si>
  <si>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</si>
  <si>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</si>
  <si>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</si>
  <si>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</si>
  <si>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</si>
  <si>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</si>
  <si>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</si>
  <si>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</si>
  <si>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</si>
  <si>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</si>
  <si>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</si>
  <si>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</si>
  <si>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</si>
  <si>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</si>
  <si>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</si>
  <si>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</si>
  <si>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</si>
  <si>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</si>
  <si>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</si>
  <si>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</si>
  <si>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</si>
  <si>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</si>
  <si>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</si>
  <si>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</si>
  <si>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</si>
  <si>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</si>
  <si>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</si>
  <si>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</si>
  <si>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</si>
  <si>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</si>
  <si>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</si>
  <si>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</si>
  <si>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</si>
  <si>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</si>
  <si>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</si>
  <si>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</si>
  <si>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</si>
  <si>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</si>
  <si>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</si>
  <si>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</si>
  <si>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</si>
  <si>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</si>
  <si>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</si>
  <si>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</si>
  <si>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</si>
  <si>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</si>
  <si>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</si>
  <si>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</si>
  <si>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</si>
  <si>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</si>
  <si>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</si>
  <si>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</si>
  <si>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</si>
  <si>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</si>
  <si>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</si>
  <si>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</si>
  <si>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</si>
  <si>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</si>
  <si>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</si>
  <si>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</si>
  <si>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</si>
  <si>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</si>
  <si>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</si>
  <si>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</si>
  <si>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</si>
  <si>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</si>
  <si>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</si>
  <si>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</si>
  <si>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</si>
  <si>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</si>
  <si>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</si>
  <si>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</si>
  <si>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</si>
  <si>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</si>
  <si>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</si>
  <si>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</si>
  <si>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</si>
  <si>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</si>
  <si>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</si>
  <si>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</si>
  <si>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</si>
  <si>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</si>
  <si>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</si>
  <si>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</si>
  <si>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</si>
  <si>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</si>
  <si>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</si>
  <si>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</si>
  <si>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</si>
  <si>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</si>
  <si>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</si>
  <si>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</si>
  <si>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</si>
  <si>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</si>
  <si>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</si>
  <si>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</si>
  <si>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</si>
  <si>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</si>
  <si>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</si>
  <si>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</si>
  <si>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</si>
  <si>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</si>
  <si>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</si>
  <si>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</si>
  <si>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</si>
  <si>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</si>
  <si>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</si>
  <si>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</si>
  <si>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</si>
  <si>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</si>
  <si>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</si>
  <si>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</si>
  <si>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</si>
  <si>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</si>
  <si>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</si>
  <si>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</si>
  <si>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</si>
  <si>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</si>
  <si>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</si>
  <si>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</si>
  <si>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</si>
  <si>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</si>
  <si>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</si>
  <si>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</si>
  <si>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</si>
  <si>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</si>
  <si>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</si>
  <si>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</si>
  <si>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</si>
  <si>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</si>
  <si>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</si>
  <si>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</si>
  <si>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</si>
  <si>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</si>
  <si>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</si>
  <si>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</si>
  <si>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</si>
  <si>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</si>
  <si>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</si>
  <si>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</si>
  <si>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</si>
  <si>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</si>
  <si>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</si>
  <si>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</si>
  <si>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</si>
  <si>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</si>
  <si>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</si>
  <si>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</si>
  <si>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</si>
  <si>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</si>
  <si>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</si>
  <si>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</si>
  <si>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</si>
  <si>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</si>
  <si>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</si>
  <si>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</si>
  <si>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</si>
  <si>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</si>
  <si>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</si>
  <si>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</si>
  <si>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</si>
  <si>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</si>
  <si>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</si>
  <si>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</si>
  <si>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</si>
  <si>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</si>
  <si>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</si>
  <si>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</si>
  <si>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</si>
  <si>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</si>
  <si>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</si>
  <si>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</si>
  <si>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</si>
  <si>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</si>
  <si>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</si>
  <si>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</si>
  <si>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</si>
  <si>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</si>
  <si>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</si>
  <si>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</si>
  <si>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</si>
  <si>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</si>
  <si>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</si>
  <si>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</si>
  <si>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</si>
  <si>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</si>
  <si>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</si>
  <si>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</si>
  <si>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</si>
  <si>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</si>
  <si>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</si>
  <si>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</si>
  <si>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</si>
  <si>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</si>
  <si>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</si>
  <si>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</si>
  <si>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</si>
  <si>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</si>
  <si>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</si>
  <si>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</si>
  <si>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</si>
  <si>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</si>
  <si>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</si>
  <si>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</si>
  <si>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</si>
  <si>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</si>
  <si>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</si>
  <si>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</si>
  <si>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</si>
  <si>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</si>
  <si>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</si>
  <si>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</si>
  <si>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</si>
  <si>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</si>
  <si>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</si>
  <si>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</si>
  <si>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</si>
  <si>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</si>
  <si>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</si>
  <si>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</si>
  <si>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</si>
  <si>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</si>
  <si>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</si>
  <si>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</si>
  <si>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</si>
  <si>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</si>
  <si>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</si>
  <si>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</si>
  <si>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</si>
  <si>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</si>
  <si>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</si>
  <si>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</si>
  <si>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</si>
  <si>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</si>
  <si>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</si>
  <si>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</si>
  <si>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</si>
  <si>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</si>
  <si>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</si>
  <si>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</si>
  <si>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</si>
  <si>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</si>
  <si>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</si>
  <si>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</si>
  <si>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</si>
  <si>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</si>
  <si>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</si>
  <si>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</si>
  <si>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</si>
  <si>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</si>
  <si>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</si>
  <si>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</si>
  <si>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</si>
  <si>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</si>
  <si>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</si>
  <si>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</si>
  <si>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</si>
  <si>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</si>
  <si>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</si>
  <si>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</si>
  <si>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</si>
  <si>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</si>
  <si>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</si>
  <si>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</si>
  <si>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</si>
  <si>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</si>
  <si>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</si>
  <si>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</si>
  <si>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</si>
  <si>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</si>
  <si>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</si>
  <si>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</si>
  <si>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</si>
  <si>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</si>
  <si>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</si>
  <si>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</si>
  <si>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</si>
  <si>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</si>
  <si>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</si>
  <si>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</si>
  <si>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</si>
  <si>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</si>
  <si>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</si>
  <si>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</si>
  <si>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</si>
  <si>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</si>
  <si>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</si>
  <si>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</si>
  <si>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</si>
  <si>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</si>
  <si>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</si>
  <si>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</si>
  <si>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</si>
  <si>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</si>
  <si>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</si>
  <si>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</si>
  <si>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</si>
  <si>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</si>
  <si>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</si>
  <si>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</si>
  <si>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</si>
  <si>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</si>
  <si>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</si>
  <si>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</si>
  <si>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</si>
  <si>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</si>
  <si>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</si>
  <si>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</si>
  <si>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</si>
  <si>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</si>
  <si>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</si>
  <si>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</si>
  <si>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</si>
  <si>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</si>
  <si>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</si>
  <si>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</si>
  <si>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</si>
  <si>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</si>
  <si>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</si>
  <si>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</si>
  <si>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</si>
  <si>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</si>
  <si>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</si>
  <si>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</si>
  <si>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</si>
  <si>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</si>
  <si>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</si>
  <si>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</si>
  <si>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</si>
  <si>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</si>
  <si>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</si>
  <si>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</si>
  <si>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</si>
  <si>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</si>
  <si>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</si>
  <si>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</si>
  <si>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</si>
  <si>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</si>
  <si>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</si>
  <si>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</si>
  <si>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</si>
  <si>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</si>
  <si>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</si>
  <si>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</si>
  <si>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</si>
  <si>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</si>
  <si>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</si>
  <si>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</si>
  <si>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</si>
  <si>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</si>
  <si>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</si>
  <si>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</si>
  <si>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</si>
  <si>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</si>
  <si>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</si>
  <si>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</si>
  <si>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</si>
  <si>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</si>
  <si>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</si>
  <si>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</si>
  <si>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</si>
  <si>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</si>
  <si>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</si>
  <si>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</si>
  <si>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</si>
  <si>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</si>
  <si>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</si>
  <si>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</si>
  <si>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</si>
  <si>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</si>
  <si>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</si>
  <si>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</si>
  <si>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</si>
  <si>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</si>
  <si>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</si>
  <si>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</si>
  <si>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</si>
  <si>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</si>
  <si>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</si>
  <si>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</si>
  <si>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</si>
  <si>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</si>
  <si>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</si>
  <si>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</si>
  <si>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</si>
  <si>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</si>
  <si>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</si>
  <si>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</si>
  <si>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</si>
  <si>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</si>
  <si>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</si>
  <si>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</si>
  <si>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</si>
  <si>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</si>
  <si>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</si>
  <si>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</si>
  <si>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</si>
  <si>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</si>
  <si>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</si>
  <si>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</si>
  <si>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</si>
  <si>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</si>
  <si>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</si>
  <si>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</si>
  <si>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</si>
  <si>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</si>
  <si>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</si>
  <si>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</si>
  <si>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</si>
  <si>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</si>
  <si>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</si>
  <si>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</si>
  <si>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</si>
  <si>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</si>
  <si>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</si>
  <si>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</si>
  <si>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</si>
  <si>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</si>
  <si>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</si>
  <si>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</si>
  <si>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</si>
  <si>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</si>
  <si>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</si>
  <si>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</si>
  <si>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</si>
  <si>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</si>
  <si>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</si>
  <si>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</si>
  <si>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</si>
  <si>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</si>
  <si>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</si>
  <si>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</si>
  <si>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</si>
  <si>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</si>
  <si>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</si>
  <si>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</si>
  <si>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</si>
  <si>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</si>
  <si>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</si>
  <si>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</si>
  <si>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</si>
  <si>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</si>
  <si>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</si>
  <si>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</si>
  <si>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</si>
  <si>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</si>
  <si>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</si>
  <si>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</si>
  <si>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</si>
  <si>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</si>
  <si>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</si>
  <si>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</si>
  <si>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</si>
  <si>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</si>
  <si>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</si>
  <si>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</si>
  <si>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</si>
  <si>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</si>
  <si>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</si>
  <si>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</si>
  <si>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</si>
  <si>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</si>
  <si>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</si>
  <si>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</si>
  <si>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</si>
  <si>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</si>
  <si>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</si>
  <si>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</si>
  <si>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</si>
  <si>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</si>
  <si>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</si>
  <si>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</si>
  <si>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</si>
  <si>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</si>
  <si>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</si>
  <si>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</si>
  <si>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</si>
  <si>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</si>
  <si>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</si>
  <si>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</si>
  <si>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</si>
  <si>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</si>
  <si>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</si>
  <si>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</si>
  <si>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</si>
  <si>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</si>
  <si>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</si>
  <si>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</si>
  <si>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</si>
  <si>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</si>
  <si>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</si>
  <si>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</si>
  <si>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</si>
  <si>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</si>
  <si>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</si>
  <si>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</si>
  <si>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</si>
  <si>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</si>
  <si>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</si>
  <si>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</si>
  <si>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</si>
  <si>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</si>
  <si>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</si>
  <si>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</si>
  <si>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</si>
  <si>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</si>
  <si>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</si>
  <si>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</si>
  <si>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</si>
  <si>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</si>
  <si>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</si>
  <si>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</si>
  <si>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</si>
  <si>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</si>
  <si>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</si>
  <si>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</si>
  <si>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</si>
  <si>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</si>
  <si>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</si>
  <si>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</si>
  <si>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</si>
  <si>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</si>
  <si>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</si>
  <si>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</si>
  <si>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</si>
  <si>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</si>
  <si>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</si>
  <si>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</si>
  <si>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</si>
  <si>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</si>
  <si>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</si>
  <si>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</si>
  <si>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</si>
  <si>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</si>
  <si>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</si>
  <si>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</si>
  <si>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</si>
  <si>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</si>
  <si>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</si>
  <si>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</si>
  <si>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</si>
  <si>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</si>
  <si>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</si>
  <si>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</si>
  <si>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</si>
  <si>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</si>
  <si>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</si>
  <si>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</si>
  <si>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</si>
  <si>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</si>
  <si>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</si>
  <si>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</si>
  <si>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</si>
  <si>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</si>
  <si>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</si>
  <si>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</si>
  <si>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</si>
  <si>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</si>
  <si>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</si>
  <si>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</si>
  <si>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</si>
  <si>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</si>
  <si>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</si>
  <si>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</si>
  <si>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</si>
  <si>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</si>
  <si>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</si>
  <si>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</si>
  <si>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</si>
  <si>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</si>
  <si>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</si>
  <si>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</si>
  <si>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</si>
  <si>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</si>
  <si>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</si>
  <si>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</si>
  <si>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</si>
  <si>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</si>
  <si>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</si>
  <si>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</si>
  <si>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</si>
  <si>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</si>
  <si>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</si>
  <si>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</si>
  <si>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</si>
  <si>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</si>
  <si>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</si>
  <si>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</si>
  <si>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</si>
  <si>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</si>
  <si>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</si>
  <si>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</si>
  <si>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</si>
  <si>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</si>
  <si>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</si>
  <si>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</si>
  <si>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</si>
  <si>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</si>
  <si>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</si>
  <si>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</si>
  <si>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</si>
  <si>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</si>
  <si>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</si>
  <si>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</si>
  <si>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</si>
  <si>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</si>
  <si>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</si>
  <si>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</si>
  <si>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</si>
  <si>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</si>
  <si>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</si>
  <si>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</si>
  <si>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</si>
  <si>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</si>
  <si>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</si>
  <si>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</si>
  <si>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</si>
  <si>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</si>
  <si>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</si>
  <si>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</si>
  <si>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</si>
  <si>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</si>
  <si>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</si>
  <si>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</si>
  <si>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</si>
  <si>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</si>
  <si>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</si>
  <si>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</si>
  <si>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</si>
  <si>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</si>
  <si>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</si>
  <si>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</si>
  <si>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</si>
  <si>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</si>
  <si>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</si>
  <si>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</si>
  <si>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</si>
  <si>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</si>
  <si>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</si>
  <si>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</si>
  <si>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</si>
  <si>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</si>
  <si>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</si>
  <si>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</si>
  <si>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</si>
  <si>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</si>
  <si>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</si>
  <si>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</si>
  <si>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</si>
  <si>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</si>
  <si>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</si>
  <si>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</si>
  <si>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</si>
  <si>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</si>
  <si>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</si>
  <si>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</si>
  <si>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</si>
  <si>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</si>
  <si>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</si>
  <si>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</si>
  <si>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</si>
  <si>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</si>
  <si>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</si>
  <si>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</si>
  <si>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</si>
  <si>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</si>
  <si>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</si>
  <si>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</si>
  <si>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</si>
  <si>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</si>
  <si>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</si>
  <si>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</si>
  <si>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</si>
  <si>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</si>
  <si>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</si>
  <si>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</si>
  <si>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</si>
  <si>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</si>
  <si>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</si>
  <si>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</si>
  <si>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</si>
  <si>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</si>
  <si>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</si>
  <si>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</si>
  <si>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</si>
  <si>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</si>
  <si>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</si>
  <si>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</si>
  <si>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</si>
  <si>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</si>
  <si>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</si>
  <si>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</si>
  <si>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</si>
  <si>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</si>
  <si>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</si>
  <si>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</si>
  <si>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</si>
  <si>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</si>
  <si>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</si>
  <si>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</si>
  <si>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</si>
  <si>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</si>
  <si>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</si>
  <si>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</si>
  <si>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</si>
  <si>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</si>
  <si>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</si>
  <si>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</si>
  <si>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</si>
  <si>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</si>
  <si>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</si>
  <si>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</si>
  <si>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</si>
  <si>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</si>
  <si>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</si>
  <si>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</si>
  <si>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</si>
  <si>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</si>
  <si>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</si>
  <si>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</si>
  <si>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</si>
  <si>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</si>
  <si>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</si>
  <si>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</si>
  <si>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</si>
  <si>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</si>
  <si>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</si>
  <si>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</si>
  <si>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</si>
  <si>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</si>
  <si>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</si>
  <si>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</si>
  <si>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</si>
  <si>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</si>
  <si>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</si>
  <si>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</si>
  <si>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</si>
  <si>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</si>
  <si>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</si>
  <si>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</si>
  <si>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</si>
  <si>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</si>
  <si>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</si>
  <si>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</si>
  <si>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</si>
  <si>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</si>
  <si>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</si>
  <si>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</si>
  <si>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</si>
  <si>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</si>
  <si>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</si>
  <si>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</si>
  <si>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</si>
  <si>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</si>
  <si>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</si>
  <si>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</si>
  <si>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</si>
  <si>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</si>
  <si>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</si>
  <si>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</si>
  <si>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</si>
  <si>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</si>
  <si>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</si>
  <si>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</si>
  <si>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</si>
  <si>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</si>
  <si>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</si>
  <si>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</si>
  <si>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</si>
  <si>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</si>
  <si>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</si>
  <si>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</si>
  <si>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</si>
  <si>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</si>
  <si>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</si>
  <si>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</si>
  <si>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</si>
  <si>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</si>
  <si>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</si>
  <si>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</si>
  <si>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</si>
  <si>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</si>
  <si>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</si>
  <si>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</si>
  <si>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</si>
  <si>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</si>
  <si>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</si>
  <si>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</si>
  <si>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</si>
  <si>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</si>
  <si>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</si>
  <si>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</si>
  <si>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</si>
  <si>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</si>
  <si>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</si>
  <si>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</si>
  <si>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</si>
  <si>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</si>
  <si>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</si>
  <si>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</si>
  <si>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</si>
  <si>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</si>
  <si>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</si>
  <si>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</si>
  <si>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</si>
  <si>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</si>
  <si>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</si>
  <si>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</si>
  <si>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</si>
  <si>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</si>
  <si>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</si>
  <si>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</si>
  <si>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</si>
  <si>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</si>
  <si>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</si>
  <si>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</si>
  <si>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</si>
  <si>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</si>
  <si>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</si>
  <si>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</si>
  <si>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</si>
  <si>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</si>
  <si>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</si>
  <si>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</si>
  <si>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</si>
  <si>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</si>
  <si>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</si>
  <si>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</si>
  <si>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</si>
  <si>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</si>
  <si>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</si>
  <si>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</si>
  <si>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</si>
  <si>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</si>
  <si>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</si>
  <si>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</si>
  <si>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</si>
  <si>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</si>
  <si>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</si>
  <si>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</si>
  <si>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</si>
  <si>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</si>
  <si>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</si>
  <si>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</si>
  <si>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</si>
  <si>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</si>
  <si>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</si>
  <si>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</si>
  <si>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</si>
  <si>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</si>
  <si>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</si>
  <si>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</si>
  <si>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</si>
  <si>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</si>
  <si>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</si>
  <si>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</si>
  <si>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</si>
  <si>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</si>
  <si>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</si>
  <si>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</si>
  <si>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</si>
  <si>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</si>
  <si>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</si>
  <si>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</si>
  <si>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</si>
  <si>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</si>
  <si>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</si>
  <si>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</si>
  <si>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</si>
  <si>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</si>
  <si>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</si>
  <si>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</si>
  <si>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</si>
  <si>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</si>
  <si>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</si>
  <si>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</si>
  <si>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</si>
  <si>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</si>
  <si>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</si>
  <si>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</si>
  <si>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</si>
  <si>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</si>
  <si>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</si>
  <si>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</si>
  <si>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</si>
  <si>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</si>
  <si>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</si>
  <si>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</si>
  <si>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</si>
  <si>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</si>
  <si>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</si>
  <si>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</si>
  <si>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</si>
  <si>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</si>
  <si>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</si>
  <si>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</si>
  <si>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</si>
  <si>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</si>
  <si>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</si>
  <si>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</si>
  <si>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</si>
  <si>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</si>
  <si>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</si>
  <si>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</si>
  <si>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</si>
  <si>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</si>
  <si>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</si>
  <si>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</si>
  <si>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</si>
  <si>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</si>
  <si>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</si>
  <si>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</si>
  <si>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</si>
  <si>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</si>
  <si>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</si>
  <si>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</si>
  <si>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</si>
  <si>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</si>
  <si>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</si>
  <si>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</si>
  <si>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</si>
  <si>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</si>
  <si>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</si>
  <si>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</si>
  <si>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</si>
  <si>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</si>
  <si>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</si>
  <si>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</si>
  <si>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</si>
  <si>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</si>
  <si>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</si>
  <si>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</si>
  <si>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</si>
  <si>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</si>
  <si>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</si>
  <si>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</si>
  <si>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</si>
  <si>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</si>
  <si>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</si>
  <si>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</si>
  <si>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</si>
  <si>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</si>
  <si>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</si>
  <si>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</si>
  <si>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</si>
  <si>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</si>
  <si>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</si>
  <si>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</si>
  <si>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</si>
  <si>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</si>
  <si>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</si>
  <si>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</si>
  <si>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</si>
  <si>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</si>
  <si>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</si>
  <si>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</si>
  <si>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</si>
  <si>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</si>
  <si>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</si>
  <si>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</si>
  <si>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</si>
  <si>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</si>
  <si>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</si>
  <si>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</si>
  <si>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</si>
  <si>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</si>
  <si>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</si>
  <si>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</si>
  <si>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</si>
  <si>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</si>
  <si>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</si>
  <si>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</si>
  <si>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</si>
  <si>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</si>
  <si>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</si>
  <si>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</si>
  <si>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</si>
  <si>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</si>
  <si>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</si>
  <si>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</si>
  <si>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</si>
  <si>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</si>
  <si>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</si>
  <si>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</si>
  <si>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</si>
  <si>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</si>
  <si>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</si>
  <si>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</si>
  <si>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</si>
  <si>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</si>
  <si>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</si>
  <si>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</si>
  <si>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</si>
  <si>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</si>
  <si>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</si>
  <si>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</si>
  <si>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</si>
  <si>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</si>
  <si>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</si>
  <si>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</si>
  <si>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</si>
  <si>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</si>
  <si>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</si>
  <si>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</si>
  <si>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</si>
  <si>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</si>
  <si>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</si>
  <si>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</si>
  <si>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</si>
  <si>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</si>
  <si>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</si>
  <si>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</si>
  <si>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</si>
  <si>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</si>
  <si>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</si>
  <si>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</si>
  <si>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</si>
  <si>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</si>
  <si>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</si>
  <si>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</si>
  <si>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</si>
  <si>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</si>
  <si>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</si>
  <si>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</si>
  <si>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</si>
  <si>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</si>
  <si>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</si>
  <si>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</si>
  <si>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</si>
  <si>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</si>
  <si>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</si>
  <si>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</si>
  <si>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</si>
  <si>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</si>
  <si>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</si>
  <si>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</si>
  <si>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</si>
  <si>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</si>
  <si>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</si>
  <si>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</si>
  <si>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</si>
  <si>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</si>
  <si>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</si>
  <si>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</si>
  <si>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</si>
  <si>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</si>
  <si>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</si>
  <si>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</si>
  <si>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</si>
  <si>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</si>
  <si>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</si>
  <si>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</si>
  <si>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</si>
  <si>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</si>
  <si>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</si>
  <si>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</si>
  <si>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</si>
  <si>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</si>
  <si>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</si>
  <si>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</si>
  <si>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</si>
  <si>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</si>
  <si>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</si>
  <si>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</si>
  <si>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</si>
  <si>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</si>
  <si>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</si>
  <si>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</si>
  <si>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</si>
  <si>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</si>
  <si>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</si>
  <si>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</si>
  <si>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</si>
  <si>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</si>
  <si>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</si>
  <si>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</si>
  <si>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</si>
  <si>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</si>
  <si>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</si>
  <si>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</si>
  <si>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</si>
  <si>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</si>
  <si>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</si>
  <si>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</si>
  <si>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</si>
  <si>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</si>
  <si>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</si>
  <si>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</si>
  <si>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</si>
  <si>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</si>
  <si>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</si>
  <si>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</si>
  <si>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</si>
  <si>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</si>
  <si>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</si>
  <si>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</si>
  <si>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</si>
  <si>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</si>
  <si>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</si>
  <si>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</si>
  <si>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</si>
  <si>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</si>
  <si>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</si>
  <si>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</si>
  <si>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</si>
  <si>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</si>
  <si>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</si>
  <si>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</si>
  <si>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</si>
  <si>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</si>
  <si>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</si>
  <si>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</si>
  <si>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</si>
  <si>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</si>
  <si>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</si>
  <si>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</si>
  <si>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</si>
  <si>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</si>
  <si>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</si>
  <si>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</si>
  <si>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</si>
  <si>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</si>
  <si>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</si>
  <si>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</si>
  <si>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</si>
  <si>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</si>
  <si>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</si>
  <si>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</si>
  <si>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</si>
  <si>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</si>
  <si>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</si>
  <si>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</si>
  <si>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</si>
  <si>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</si>
  <si>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</si>
  <si>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</si>
  <si>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</si>
  <si>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</si>
  <si>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</si>
  <si>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</si>
  <si>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</si>
  <si>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</si>
  <si>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</si>
  <si>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</si>
  <si>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</si>
  <si>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</si>
  <si>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</si>
  <si>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</si>
  <si>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</si>
  <si>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</si>
  <si>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</si>
  <si>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</si>
  <si>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</si>
  <si>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</si>
  <si>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</si>
  <si>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</si>
  <si>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</si>
  <si>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</si>
  <si>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</si>
  <si>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</si>
  <si>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</si>
  <si>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</si>
  <si>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</si>
  <si>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</si>
  <si>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</si>
  <si>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</si>
  <si>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</si>
  <si>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</si>
  <si>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</si>
  <si>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</si>
  <si>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</si>
  <si>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</si>
  <si>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</si>
  <si>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</si>
  <si>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</si>
  <si>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</si>
  <si>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</si>
  <si>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</si>
  <si>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</si>
  <si>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</si>
  <si>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</si>
  <si>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</si>
  <si>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</si>
  <si>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</si>
  <si>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</si>
  <si>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</si>
  <si>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</si>
  <si>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</si>
  <si>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</si>
  <si>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</si>
  <si>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</si>
  <si>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</si>
  <si>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</si>
  <si>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</si>
  <si>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</si>
  <si>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</si>
  <si>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</si>
  <si>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</si>
  <si>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</si>
  <si>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</si>
  <si>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</si>
  <si>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</si>
  <si>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</si>
  <si>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</si>
  <si>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</si>
  <si>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</si>
  <si>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</si>
  <si>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</si>
  <si>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</si>
  <si>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</si>
  <si>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</si>
  <si>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</si>
  <si>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</si>
  <si>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</si>
  <si>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</si>
  <si>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</si>
  <si>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</si>
  <si>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</si>
  <si>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</si>
  <si>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</si>
  <si>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</si>
  <si>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</si>
  <si>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</si>
  <si>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</si>
  <si>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</si>
  <si>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</si>
  <si>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</si>
  <si>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</si>
  <si>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</si>
  <si>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</si>
  <si>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</si>
  <si>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</si>
  <si>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</si>
  <si>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</si>
  <si>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</si>
  <si>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</si>
  <si>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</si>
  <si>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</si>
  <si>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</si>
  <si>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</si>
  <si>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</si>
  <si>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</si>
  <si>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</si>
  <si>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</si>
  <si>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</si>
  <si>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</si>
  <si>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</si>
  <si>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</si>
  <si>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</si>
  <si>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</si>
  <si>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</si>
  <si>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</si>
  <si>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</si>
  <si>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</si>
  <si>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</si>
  <si>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</si>
  <si>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</si>
  <si>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</si>
  <si>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</si>
  <si>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</si>
  <si>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</si>
  <si>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</si>
  <si>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</si>
  <si>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</si>
  <si>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</si>
  <si>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</si>
  <si>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</si>
  <si>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</si>
  <si>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</si>
  <si>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</si>
  <si>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</si>
  <si>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</si>
  <si>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</si>
  <si>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</si>
  <si>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</si>
  <si>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</si>
  <si>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</si>
  <si>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</si>
  <si>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</si>
  <si>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</si>
  <si>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</si>
  <si>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</si>
  <si>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</si>
  <si>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</si>
  <si>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</si>
  <si>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</si>
  <si>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</si>
  <si>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</si>
  <si>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</si>
  <si>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</si>
  <si>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</si>
  <si>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</si>
  <si>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</si>
  <si>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</si>
  <si>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</si>
  <si>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</si>
  <si>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</si>
  <si>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</si>
  <si>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</si>
  <si>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</si>
  <si>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</si>
  <si>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</si>
  <si>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</si>
  <si>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</si>
  <si>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</si>
  <si>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</si>
  <si>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</si>
  <si>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</si>
  <si>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</si>
  <si>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</si>
  <si>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</si>
  <si>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</si>
  <si>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</si>
  <si>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</si>
  <si>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</si>
  <si>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</si>
  <si>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</si>
  <si>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</si>
  <si>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</si>
  <si>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</si>
  <si>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</si>
  <si>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</si>
  <si>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</si>
  <si>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</si>
  <si>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</si>
  <si>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</si>
  <si>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</si>
  <si>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</si>
  <si>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</si>
  <si>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</si>
  <si>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</si>
  <si>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</si>
  <si>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</si>
  <si>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</si>
  <si>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</si>
  <si>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</si>
  <si>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</si>
  <si>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</si>
  <si>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</si>
  <si>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</si>
  <si>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</si>
  <si>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</si>
  <si>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</si>
  <si>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</si>
  <si>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</si>
  <si>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</si>
  <si>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</si>
  <si>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</si>
  <si>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</si>
  <si>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</si>
  <si>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</si>
  <si>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</si>
  <si>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</si>
  <si>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</si>
  <si>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</si>
  <si>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</si>
  <si>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</si>
  <si>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</si>
  <si>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</si>
  <si>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</si>
  <si>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</si>
  <si>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</si>
  <si>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</si>
  <si>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</si>
  <si>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</si>
  <si>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</si>
  <si>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</si>
  <si>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</si>
  <si>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</si>
  <si>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</si>
  <si>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</si>
  <si>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</si>
  <si>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</si>
  <si>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</si>
  <si>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</si>
  <si>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</si>
  <si>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</si>
  <si>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</si>
  <si>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</si>
  <si>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</si>
  <si>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</si>
  <si>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</si>
  <si>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</si>
  <si>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</si>
  <si>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</si>
  <si>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</si>
  <si>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</si>
  <si>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</si>
  <si>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</si>
  <si>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</si>
  <si>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</si>
  <si>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</si>
  <si>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</si>
  <si>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</si>
  <si>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</si>
  <si>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</si>
  <si>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</si>
  <si>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</si>
  <si>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</si>
  <si>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</si>
  <si>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</si>
  <si>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</si>
  <si>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</si>
  <si>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</si>
  <si>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</si>
  <si>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</si>
  <si>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</si>
  <si>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</si>
  <si>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</si>
  <si>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</si>
  <si>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</si>
  <si>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</si>
  <si>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</si>
  <si>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</si>
  <si>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</si>
  <si>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</si>
  <si>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</si>
  <si>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</si>
  <si>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</si>
  <si>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</si>
  <si>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</si>
  <si>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</si>
  <si>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</si>
  <si>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</si>
  <si>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</si>
  <si>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</si>
  <si>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</si>
  <si>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</si>
  <si>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</si>
  <si>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</si>
  <si>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</si>
  <si>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</si>
  <si>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</si>
  <si>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</si>
  <si>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</si>
  <si>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</si>
  <si>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</si>
  <si>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</si>
  <si>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</si>
  <si>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</si>
  <si>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</si>
  <si>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</si>
  <si>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</si>
  <si>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</si>
  <si>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</si>
  <si>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</si>
  <si>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</si>
  <si>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</si>
  <si>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</si>
  <si>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</si>
  <si>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</si>
  <si>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</si>
  <si>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</si>
  <si>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</si>
  <si>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</si>
  <si>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</si>
  <si>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</si>
  <si>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</si>
  <si>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</si>
  <si>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</si>
  <si>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</si>
  <si>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</si>
  <si>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</si>
  <si>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</si>
  <si>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</si>
  <si>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</si>
  <si>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</si>
  <si>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</si>
  <si>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</si>
  <si>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</si>
  <si>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</si>
  <si>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</si>
  <si>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</si>
  <si>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</si>
  <si>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</si>
  <si>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</si>
  <si>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</si>
  <si>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</si>
  <si>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</si>
  <si>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</si>
  <si>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</si>
  <si>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</si>
  <si>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</si>
  <si>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</si>
  <si>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</si>
  <si>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</si>
  <si>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</si>
  <si>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</si>
  <si>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</si>
  <si>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</si>
  <si>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</si>
  <si>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</si>
  <si>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</si>
  <si>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</si>
  <si>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</si>
  <si>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</si>
  <si>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</si>
  <si>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</si>
  <si>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</si>
  <si>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</si>
  <si>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</si>
  <si>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</si>
  <si>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</si>
  <si>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</si>
  <si>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</si>
  <si>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</si>
  <si>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</si>
  <si>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</si>
  <si>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</si>
  <si>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</si>
  <si>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</si>
  <si>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</si>
  <si>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</si>
  <si>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</si>
  <si>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</si>
  <si>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</si>
  <si>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</si>
  <si>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</si>
  <si>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</si>
  <si>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</si>
  <si>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</si>
  <si>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</si>
  <si>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</si>
  <si>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</si>
  <si>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</si>
  <si>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</si>
  <si>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</si>
  <si>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</si>
  <si>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</si>
  <si>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</si>
  <si>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</si>
  <si>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</si>
  <si>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</si>
  <si>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</si>
  <si>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</si>
  <si>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</si>
  <si>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</si>
  <si>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</si>
  <si>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</si>
  <si>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</si>
  <si>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</si>
  <si>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</si>
  <si>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</si>
  <si>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</si>
  <si>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</si>
  <si>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</si>
  <si>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</si>
  <si>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</si>
  <si>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</si>
  <si>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</si>
  <si>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</si>
  <si>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</si>
  <si>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</si>
  <si>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</si>
  <si>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</si>
  <si>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</si>
  <si>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</si>
  <si>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</si>
  <si>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</si>
  <si>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</si>
  <si>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</si>
  <si>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</si>
  <si>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</si>
  <si>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</si>
  <si>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</si>
  <si>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</si>
  <si>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</si>
  <si>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</si>
  <si>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</si>
  <si>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</si>
  <si>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</si>
  <si>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</si>
  <si>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</si>
  <si>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</si>
  <si>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</si>
  <si>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</si>
  <si>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</si>
  <si>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</si>
  <si>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</si>
  <si>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</si>
  <si>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</si>
  <si>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</si>
  <si>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</si>
  <si>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</si>
  <si>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</si>
  <si>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</si>
  <si>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</si>
  <si>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</si>
  <si>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</si>
  <si>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</si>
  <si>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</si>
  <si>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</si>
  <si>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</si>
  <si>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</si>
  <si>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</si>
  <si>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</si>
  <si>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</si>
  <si>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</si>
  <si>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</si>
  <si>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</si>
  <si>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</si>
  <si>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</si>
  <si>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</si>
  <si>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</si>
  <si>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</si>
  <si>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</si>
  <si>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</si>
  <si>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</si>
  <si>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</si>
  <si>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</si>
  <si>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</si>
  <si>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</si>
  <si>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</si>
  <si>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</si>
  <si>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</si>
  <si>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</si>
  <si>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</si>
  <si>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</si>
  <si>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</si>
  <si>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</si>
  <si>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</si>
  <si>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</si>
  <si>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</si>
  <si>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</si>
  <si>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</si>
  <si>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</si>
  <si>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</si>
  <si>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</si>
  <si>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</si>
  <si>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</si>
  <si>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</si>
  <si>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</si>
  <si>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</si>
  <si>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</si>
  <si>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</si>
  <si>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</si>
  <si>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</si>
  <si>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</si>
  <si>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</si>
  <si>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</si>
  <si>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</si>
  <si>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</si>
  <si>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</si>
  <si>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</si>
  <si>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</si>
  <si>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</si>
  <si>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</si>
  <si>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</si>
  <si>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</si>
  <si>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</si>
  <si>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</si>
  <si>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</si>
  <si>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</si>
  <si>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</si>
  <si>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</si>
  <si>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</si>
  <si>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</si>
  <si>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</si>
  <si>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</si>
  <si>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</si>
  <si>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</si>
  <si>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</si>
  <si>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</si>
  <si>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</si>
  <si>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</si>
  <si>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</si>
  <si>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</si>
  <si>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</si>
  <si>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</si>
  <si>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</si>
  <si>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</si>
  <si>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</si>
  <si>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</si>
  <si>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</si>
  <si>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</si>
  <si>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</si>
  <si>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</si>
  <si>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</si>
  <si>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</si>
  <si>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</si>
  <si>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</si>
  <si>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</si>
  <si>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</si>
  <si>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</si>
  <si>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</si>
  <si>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</si>
  <si>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</si>
  <si>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</si>
  <si>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</si>
  <si>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</si>
  <si>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</si>
  <si>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</si>
  <si>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</si>
  <si>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</si>
  <si>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</si>
  <si>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</si>
  <si>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</si>
  <si>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</si>
  <si>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</si>
  <si>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</si>
  <si>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</si>
  <si>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</si>
  <si>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</si>
  <si>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</si>
  <si>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</si>
  <si>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</si>
  <si>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</si>
  <si>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</si>
  <si>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</si>
  <si>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</si>
  <si>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</si>
  <si>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</si>
  <si>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</si>
  <si>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</si>
  <si>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</si>
  <si>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</si>
  <si>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</si>
  <si>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</si>
  <si>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</si>
  <si>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</si>
  <si>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</si>
  <si>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</si>
  <si>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</si>
  <si>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</si>
  <si>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</si>
  <si>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</si>
  <si>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</si>
  <si>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</si>
  <si>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</si>
  <si>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</si>
  <si>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</si>
  <si>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</si>
  <si>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</si>
  <si>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</si>
  <si>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</si>
  <si>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</si>
  <si>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</si>
  <si>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</si>
  <si>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</si>
  <si>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</si>
  <si>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</si>
  <si>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</si>
  <si>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</si>
  <si>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</si>
  <si>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</si>
  <si>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</si>
  <si>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</si>
  <si>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</si>
  <si>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</si>
  <si>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</si>
  <si>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</si>
  <si>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</si>
  <si>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</si>
  <si>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</si>
  <si>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</si>
  <si>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</si>
  <si>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</si>
  <si>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</si>
  <si>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</si>
  <si>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</si>
  <si>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</si>
  <si>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</si>
  <si>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</si>
  <si>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</si>
  <si>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</si>
  <si>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</si>
  <si>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</si>
  <si>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</si>
  <si>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</si>
  <si>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</si>
  <si>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</si>
  <si>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</si>
  <si>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</si>
  <si>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</si>
  <si>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</si>
  <si>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</si>
  <si>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</si>
  <si>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</si>
  <si>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</si>
  <si>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</si>
  <si>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</si>
  <si>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</si>
  <si>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</si>
  <si>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</si>
  <si>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</si>
  <si>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</si>
  <si>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</si>
  <si>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</si>
  <si>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</si>
  <si>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</si>
  <si>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</si>
  <si>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</si>
  <si>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</si>
  <si>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</si>
  <si>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</si>
  <si>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</si>
  <si>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</si>
  <si>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</si>
  <si>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</si>
  <si>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</si>
  <si>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</si>
  <si>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</si>
  <si>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</si>
  <si>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</si>
  <si>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</si>
  <si>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</si>
  <si>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</si>
  <si>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</si>
  <si>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</si>
  <si>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</si>
  <si>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</si>
  <si>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</si>
  <si>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</si>
  <si>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</si>
  <si>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</si>
  <si>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</si>
  <si>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</si>
  <si>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</si>
  <si>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</si>
  <si>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</si>
  <si>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</si>
  <si>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</si>
  <si>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</si>
  <si>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</si>
  <si>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</si>
  <si>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</si>
  <si>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</si>
  <si>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</si>
  <si>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</si>
  <si>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</si>
  <si>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</si>
  <si>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</si>
  <si>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</si>
  <si>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</si>
  <si>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</si>
  <si>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</si>
  <si>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</si>
  <si>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</si>
  <si>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</si>
  <si>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</si>
  <si>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</si>
  <si>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</si>
  <si>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</si>
  <si>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</si>
  <si>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</si>
  <si>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</si>
  <si>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</si>
  <si>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</si>
  <si>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</si>
  <si>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</si>
  <si>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</si>
  <si>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</si>
  <si>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</si>
  <si>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</si>
  <si>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</si>
  <si>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</si>
  <si>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</si>
  <si>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</si>
  <si>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</si>
  <si>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</si>
  <si>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</si>
  <si>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</si>
  <si>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</si>
  <si>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</si>
  <si>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</si>
  <si>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</si>
  <si>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</si>
  <si>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</si>
  <si>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</si>
  <si>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</si>
  <si>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</si>
  <si>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</si>
  <si>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</si>
  <si>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</si>
  <si>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</si>
  <si>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</si>
  <si>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</si>
  <si>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</si>
  <si>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</si>
  <si>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</si>
  <si>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</si>
  <si>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</si>
  <si>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</si>
  <si>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</si>
  <si>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</si>
  <si>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</si>
  <si>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</si>
  <si>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</si>
  <si>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</si>
  <si>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</si>
  <si>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</si>
  <si>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</si>
  <si>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</si>
  <si>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</si>
  <si>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</si>
  <si>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</si>
  <si>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</si>
  <si>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</si>
  <si>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</si>
  <si>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</si>
  <si>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</si>
  <si>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</si>
  <si>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</si>
  <si>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</si>
  <si>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</si>
  <si>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</si>
  <si>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</si>
  <si>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</si>
  <si>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</si>
  <si>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</si>
  <si>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</si>
  <si>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</si>
  <si>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</si>
  <si>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</si>
  <si>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</si>
  <si>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</si>
  <si>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</si>
  <si>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</si>
  <si>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</si>
  <si>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</si>
  <si>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</si>
  <si>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</si>
  <si>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</si>
  <si>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</si>
  <si>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</si>
  <si>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</si>
  <si>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</si>
  <si>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</si>
  <si>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</si>
  <si>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</si>
  <si>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</si>
  <si>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</si>
  <si>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</si>
  <si>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</si>
  <si>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</si>
  <si>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</si>
  <si>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</si>
  <si>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</si>
  <si>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</si>
  <si>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</si>
  <si>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</si>
  <si>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</si>
  <si>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</si>
  <si>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</si>
  <si>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</si>
  <si>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</si>
  <si>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</si>
  <si>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</si>
  <si>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</si>
  <si>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</si>
  <si>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</si>
  <si>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</si>
  <si>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</si>
  <si>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</si>
  <si>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</si>
  <si>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</si>
  <si>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</si>
  <si>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</si>
  <si>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</si>
  <si>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</si>
  <si>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</si>
  <si>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</si>
  <si>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</si>
  <si>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</si>
  <si>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</si>
  <si>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</si>
  <si>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</si>
  <si>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</si>
  <si>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</si>
  <si>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</si>
  <si>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</si>
  <si>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</si>
  <si>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</si>
  <si>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</si>
  <si>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</si>
  <si>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</si>
  <si>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</si>
  <si>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</si>
  <si>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</si>
  <si>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</si>
  <si>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</si>
  <si>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</si>
  <si>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</si>
  <si>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</si>
  <si>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</si>
  <si>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</si>
  <si>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</si>
  <si>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</si>
  <si>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</si>
  <si>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</si>
  <si>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</si>
  <si>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</si>
  <si>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</si>
  <si>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</si>
  <si>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</si>
  <si>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</si>
  <si>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</si>
  <si>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</si>
  <si>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</si>
  <si>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</si>
  <si>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</si>
  <si>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</si>
  <si>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</si>
  <si>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</si>
  <si>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</si>
  <si>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</si>
  <si>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</si>
  <si>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</si>
  <si>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</si>
  <si>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</si>
  <si>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</si>
  <si>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</si>
  <si>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</si>
  <si>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</si>
  <si>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</si>
  <si>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</si>
  <si>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</si>
  <si>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</si>
  <si>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</si>
  <si>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</si>
  <si>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</si>
  <si>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</si>
  <si>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</si>
  <si>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</si>
  <si>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</si>
  <si>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</si>
  <si>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</si>
  <si>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</si>
  <si>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</si>
  <si>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</si>
  <si>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</si>
  <si>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</si>
  <si>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</si>
  <si>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</si>
  <si>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</si>
  <si>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</si>
  <si>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</si>
  <si>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</si>
  <si>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</si>
  <si>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</si>
  <si>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</si>
  <si>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</si>
  <si>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</si>
  <si>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</si>
  <si>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</si>
  <si>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</si>
  <si>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</si>
  <si>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</si>
  <si>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</si>
  <si>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</si>
  <si>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</si>
  <si>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</si>
  <si>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</si>
  <si>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</si>
  <si>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</si>
  <si>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</si>
  <si>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</si>
  <si>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</si>
  <si>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</si>
  <si>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</si>
  <si>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</si>
  <si>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</si>
  <si>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</si>
  <si>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</si>
  <si>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</si>
  <si>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</si>
  <si>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</si>
  <si>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</si>
  <si>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</si>
  <si>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</si>
  <si>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</si>
  <si>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</si>
  <si>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</si>
  <si>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</si>
  <si>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</si>
  <si>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</si>
  <si>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</si>
  <si>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</si>
  <si>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</si>
  <si>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</si>
  <si>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</si>
  <si>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</si>
  <si>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</si>
  <si>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</si>
  <si>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</si>
  <si>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</si>
  <si>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</si>
  <si>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</si>
  <si>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</si>
  <si>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</si>
  <si>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</si>
  <si>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</si>
  <si>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</si>
  <si>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</si>
  <si>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</si>
  <si>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</si>
  <si>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</si>
  <si>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</si>
  <si>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</si>
  <si>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</si>
  <si>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</si>
  <si>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</si>
  <si>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</si>
  <si>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</si>
  <si>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</si>
  <si>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</si>
  <si>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</si>
  <si>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</si>
  <si>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</si>
  <si>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</si>
  <si>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</si>
  <si>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</si>
  <si>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</si>
  <si>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</si>
  <si>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</si>
  <si>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</si>
  <si>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</si>
  <si>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</si>
  <si>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</si>
  <si>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</si>
  <si>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</si>
  <si>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</si>
  <si>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</si>
  <si>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</si>
  <si>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</si>
  <si>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</si>
  <si>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</si>
  <si>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</si>
  <si>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</si>
  <si>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</si>
  <si>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</si>
  <si>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</si>
  <si>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</si>
  <si>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</si>
  <si>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</si>
  <si>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</si>
  <si>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</si>
  <si>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</si>
  <si>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</si>
  <si>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</si>
  <si>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</si>
  <si>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</si>
  <si>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</si>
  <si>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</si>
  <si>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</si>
  <si>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</si>
  <si>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</si>
  <si>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</si>
  <si>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</si>
  <si>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</si>
  <si>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</si>
  <si>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</si>
  <si>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</si>
  <si>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</si>
  <si>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</si>
  <si>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</si>
  <si>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</si>
  <si>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</si>
  <si>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</si>
  <si>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</si>
  <si>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</si>
  <si>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</si>
  <si>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</si>
  <si>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</si>
  <si>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</si>
  <si>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</si>
  <si>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</si>
  <si>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</si>
  <si>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</si>
  <si>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</si>
  <si>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</si>
  <si>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</si>
  <si>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</si>
  <si>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</si>
  <si>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</si>
  <si>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</si>
  <si>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</si>
  <si>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</si>
  <si>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</si>
  <si>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</si>
  <si>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</si>
  <si>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</si>
  <si>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</si>
  <si>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</si>
  <si>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</si>
  <si>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</si>
  <si>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</si>
  <si>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</si>
  <si>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</si>
  <si>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</si>
  <si>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</si>
  <si>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</si>
  <si>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</si>
  <si>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</si>
  <si>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</si>
  <si>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</si>
  <si>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</si>
  <si>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</si>
  <si>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</si>
  <si>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</si>
  <si>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</si>
  <si>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</si>
  <si>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</si>
  <si>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</si>
  <si>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</si>
  <si>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</si>
  <si>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</si>
  <si>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</si>
  <si>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</si>
  <si>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</si>
  <si>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</si>
  <si>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</si>
  <si>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</si>
  <si>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</si>
  <si>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</si>
  <si>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</si>
  <si>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</si>
  <si>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</si>
  <si>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</si>
  <si>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</si>
  <si>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</si>
  <si>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</si>
  <si>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</si>
  <si>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</si>
  <si>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</si>
  <si>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</si>
  <si>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</si>
  <si>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</si>
  <si>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</si>
  <si>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</si>
  <si>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</si>
  <si>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</si>
  <si>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</si>
  <si>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</si>
  <si>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</si>
  <si>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</si>
  <si>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</si>
  <si>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</si>
  <si>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</si>
  <si>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</si>
  <si>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</si>
  <si>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</si>
  <si>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</si>
  <si>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</si>
  <si>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</si>
  <si>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</si>
  <si>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</si>
  <si>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</si>
  <si>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</si>
  <si>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</si>
  <si>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</si>
  <si>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</si>
  <si>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</si>
  <si>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</si>
  <si>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</si>
  <si>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</si>
  <si>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</si>
  <si>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</si>
  <si>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</si>
  <si>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</si>
  <si>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</si>
  <si>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</si>
  <si>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</si>
  <si>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</si>
  <si>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</si>
  <si>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</si>
  <si>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</si>
  <si>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</si>
  <si>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</si>
  <si>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</si>
  <si>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</si>
  <si>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</si>
  <si>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</si>
  <si>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</si>
  <si>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</si>
  <si>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</si>
  <si>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</si>
  <si>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</si>
  <si>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</si>
  <si>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</si>
  <si>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</si>
  <si>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</si>
  <si>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</si>
  <si>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</si>
  <si>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</si>
  <si>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</si>
  <si>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</si>
  <si>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</si>
  <si>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</si>
  <si>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</si>
  <si>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</si>
  <si>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</si>
  <si>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</si>
  <si>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</si>
  <si>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</si>
  <si>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</si>
  <si>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</si>
  <si>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</si>
  <si>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</si>
  <si>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</si>
  <si>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</si>
  <si>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</si>
  <si>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</si>
  <si>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</si>
  <si>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</si>
  <si>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</si>
  <si>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</si>
  <si>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</si>
  <si>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</si>
  <si>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</si>
  <si>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</si>
  <si>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</si>
  <si>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</si>
  <si>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</si>
  <si>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</si>
  <si>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</si>
  <si>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</si>
  <si>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</si>
  <si>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</si>
  <si>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</si>
  <si>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</si>
  <si>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</si>
  <si>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</si>
  <si>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</si>
  <si>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</si>
  <si>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</si>
  <si>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</si>
  <si>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</si>
  <si>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</si>
  <si>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</si>
  <si>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</si>
  <si>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</si>
  <si>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</si>
  <si>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</si>
  <si>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</si>
  <si>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</si>
  <si>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</si>
  <si>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</si>
  <si>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</si>
  <si>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</si>
  <si>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</si>
  <si>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</si>
  <si>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</si>
  <si>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</si>
  <si>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</si>
  <si>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</si>
  <si>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</si>
  <si>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</si>
  <si>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</si>
  <si>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</si>
  <si>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</si>
  <si>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</si>
  <si>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</si>
  <si>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</si>
  <si>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</si>
  <si>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</si>
  <si>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</si>
  <si>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</si>
  <si>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</si>
  <si>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</si>
  <si>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</si>
  <si>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</si>
  <si>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</si>
  <si>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</si>
  <si>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</si>
  <si>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</si>
  <si>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</si>
  <si>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</si>
  <si>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</si>
  <si>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</si>
  <si>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</si>
  <si>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</si>
  <si>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</si>
  <si>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</si>
  <si>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</si>
  <si>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</si>
  <si>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</si>
  <si>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</si>
  <si>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</si>
  <si>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</si>
  <si>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</si>
  <si>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</si>
  <si>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</si>
  <si>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</si>
  <si>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</si>
  <si>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</si>
  <si>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</si>
  <si>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</si>
  <si>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</si>
  <si>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</si>
  <si>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</si>
  <si>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</si>
  <si>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</si>
  <si>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</si>
  <si>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</si>
  <si>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</si>
  <si>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</si>
  <si>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</si>
  <si>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</si>
  <si>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</si>
  <si>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</si>
  <si>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</si>
  <si>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</si>
  <si>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</si>
  <si>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</si>
  <si>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</si>
  <si>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</si>
  <si>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</si>
  <si>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</si>
  <si>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</si>
  <si>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</si>
  <si>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</si>
  <si>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</si>
  <si>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</si>
  <si>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</si>
  <si>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</si>
  <si>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</si>
  <si>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</si>
  <si>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</si>
  <si>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</si>
  <si>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</si>
  <si>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</si>
  <si>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</si>
  <si>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</si>
  <si>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</si>
  <si>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</si>
  <si>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</si>
  <si>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</si>
  <si>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</si>
  <si>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</si>
  <si>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</si>
  <si>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</si>
  <si>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</si>
  <si>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</si>
  <si>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</si>
  <si>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</si>
  <si>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</si>
  <si>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</si>
  <si>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</si>
  <si>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</si>
  <si>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</si>
  <si>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</si>
  <si>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</si>
  <si>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</si>
  <si>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</si>
  <si>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</si>
  <si>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</si>
  <si>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</si>
  <si>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</si>
  <si>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</si>
  <si>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</si>
  <si>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</si>
  <si>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</si>
  <si>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</si>
  <si>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</si>
  <si>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</si>
  <si>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</si>
  <si>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</si>
  <si>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</si>
  <si>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</si>
  <si>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</si>
  <si>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</si>
  <si>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</si>
  <si>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</si>
  <si>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</si>
  <si>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</si>
  <si>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</si>
  <si>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</si>
  <si>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</si>
  <si>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</si>
  <si>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</si>
  <si>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</si>
  <si>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</si>
  <si>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</si>
  <si>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</si>
  <si>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</si>
  <si>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</si>
  <si>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</si>
  <si>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</si>
  <si>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</si>
  <si>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</si>
  <si>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</si>
  <si>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</si>
  <si>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</si>
  <si>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</si>
  <si>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</si>
  <si>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</si>
  <si>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</si>
  <si>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</si>
  <si>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</si>
  <si>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</si>
  <si>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</si>
  <si>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</si>
  <si>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</si>
  <si>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</si>
  <si>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</si>
  <si>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</si>
  <si>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</si>
  <si>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</si>
  <si>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</si>
  <si>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</si>
  <si>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</si>
  <si>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</si>
  <si>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</si>
  <si>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</si>
  <si>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</si>
  <si>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</si>
  <si>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</si>
  <si>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</si>
  <si>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</si>
  <si>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</si>
  <si>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</si>
  <si>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</si>
  <si>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</si>
  <si>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</si>
  <si>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</si>
  <si>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</si>
  <si>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</si>
  <si>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</si>
  <si>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</si>
  <si>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</si>
  <si>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</si>
  <si>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</si>
  <si>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</si>
  <si>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</si>
  <si>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</si>
  <si>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</si>
  <si>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</si>
  <si>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</si>
  <si>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</si>
  <si>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</si>
  <si>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</si>
  <si>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</si>
  <si>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</si>
  <si>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</si>
  <si>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</si>
  <si>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</si>
  <si>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</si>
  <si>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</si>
  <si>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</si>
  <si>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</si>
  <si>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</si>
  <si>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</si>
  <si>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</si>
  <si>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</si>
  <si>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</si>
  <si>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</si>
  <si>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</si>
  <si>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</si>
  <si>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</si>
  <si>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</si>
  <si>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</si>
  <si>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</si>
  <si>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</si>
  <si>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</si>
  <si>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</si>
  <si>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</si>
  <si>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</si>
  <si>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</si>
  <si>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</si>
  <si>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</si>
  <si>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</si>
  <si>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</si>
  <si>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</si>
  <si>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</si>
  <si>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</si>
  <si>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</si>
  <si>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</si>
  <si>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</si>
  <si>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</si>
  <si>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</si>
  <si>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</si>
  <si>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</si>
  <si>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</si>
  <si>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</si>
  <si>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</si>
  <si>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</si>
  <si>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</si>
  <si>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</si>
  <si>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</si>
  <si>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</si>
  <si>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</si>
  <si>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</si>
  <si>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</si>
  <si>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</si>
  <si>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</si>
  <si>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</si>
  <si>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</si>
  <si>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</si>
  <si>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</si>
  <si>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</si>
  <si>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</si>
  <si>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</si>
  <si>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</si>
  <si>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</si>
  <si>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</si>
  <si>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</si>
  <si>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</si>
  <si>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</si>
  <si>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</si>
  <si>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</si>
  <si>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</si>
  <si>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</si>
  <si>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</si>
  <si>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</si>
  <si>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</si>
  <si>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</si>
  <si>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</si>
  <si>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</si>
  <si>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</si>
  <si>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</si>
  <si>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</si>
  <si>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</si>
  <si>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</si>
  <si>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</si>
  <si>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</si>
  <si>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</si>
  <si>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</si>
  <si>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</si>
  <si>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</si>
  <si>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</si>
  <si>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</si>
  <si>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</si>
  <si>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</si>
  <si>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</si>
  <si>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</si>
  <si>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</si>
  <si>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</si>
  <si>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</si>
  <si>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</si>
  <si>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</si>
  <si>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</si>
  <si>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</si>
  <si>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</si>
  <si>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</si>
  <si>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</si>
  <si>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</si>
  <si>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</si>
  <si>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</si>
  <si>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</si>
  <si>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</si>
  <si>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</si>
  <si>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</si>
  <si>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</si>
  <si>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</si>
  <si>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</si>
  <si>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</si>
  <si>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</si>
  <si>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</si>
  <si>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</si>
  <si>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</si>
  <si>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</si>
  <si>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</si>
  <si>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</si>
  <si>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</si>
  <si>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</si>
  <si>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</si>
  <si>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</si>
  <si>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</si>
  <si>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</si>
  <si>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</si>
  <si>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</si>
  <si>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</si>
  <si>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</si>
  <si>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</si>
  <si>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</si>
  <si>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</si>
  <si>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</si>
  <si>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</si>
  <si>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</si>
  <si>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</si>
  <si>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</si>
  <si>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</si>
  <si>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</si>
  <si>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</si>
  <si>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</si>
  <si>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</si>
  <si>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</si>
  <si>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</si>
  <si>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</si>
  <si>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</si>
  <si>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</si>
  <si>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</si>
  <si>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</si>
  <si>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</si>
  <si>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</si>
  <si>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</si>
  <si>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</si>
  <si>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</si>
  <si>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</si>
  <si>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</si>
  <si>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</si>
  <si>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</si>
  <si>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</si>
  <si>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</si>
  <si>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</si>
  <si>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</si>
  <si>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</si>
  <si>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</si>
  <si>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</si>
  <si>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</si>
  <si>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</si>
  <si>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</si>
  <si>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</si>
  <si>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</si>
  <si>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</si>
  <si>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</si>
  <si>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</si>
  <si>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</si>
  <si>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</si>
  <si>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</si>
  <si>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</si>
  <si>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</si>
  <si>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</si>
  <si>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</si>
  <si>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</si>
  <si>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</si>
  <si>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</si>
  <si>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</si>
  <si>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</si>
  <si>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</si>
  <si>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</si>
  <si>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</si>
  <si>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</si>
  <si>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</si>
  <si>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</si>
  <si>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</si>
  <si>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</si>
  <si>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</si>
  <si>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</si>
  <si>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</si>
  <si>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</si>
  <si>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</si>
  <si>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</si>
  <si>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</si>
  <si>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</si>
  <si>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</si>
  <si>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</si>
  <si>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</si>
  <si>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</si>
  <si>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</si>
  <si>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</si>
  <si>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</si>
  <si>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</si>
  <si>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</si>
  <si>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</si>
  <si>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</si>
  <si>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</si>
  <si>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</si>
  <si>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</si>
  <si>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</si>
  <si>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</si>
  <si>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</si>
  <si>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</si>
  <si>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</si>
  <si>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</si>
  <si>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</si>
  <si>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</si>
  <si>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</si>
  <si>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</si>
  <si>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</si>
  <si>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</si>
  <si>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</si>
  <si>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</si>
  <si>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</si>
  <si>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</si>
  <si>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</si>
  <si>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</si>
  <si>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</si>
  <si>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</si>
  <si>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</si>
  <si>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</si>
  <si>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</si>
  <si>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</si>
  <si>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</si>
  <si>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</si>
  <si>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</si>
  <si>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</si>
  <si>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</si>
  <si>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</si>
  <si>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</si>
  <si>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</si>
  <si>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</si>
  <si>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</si>
  <si>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</si>
  <si>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</si>
  <si>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</si>
  <si>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</si>
  <si>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</si>
  <si>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</si>
  <si>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</si>
  <si>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</si>
  <si>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</si>
  <si>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</si>
  <si>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</si>
  <si>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</si>
  <si>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</si>
  <si>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</si>
  <si>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</si>
  <si>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</si>
  <si>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</si>
  <si>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</si>
  <si>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</si>
  <si>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</si>
  <si>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</si>
  <si>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</si>
  <si>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</si>
  <si>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</si>
  <si>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</si>
  <si>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</si>
  <si>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</si>
  <si>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</si>
  <si>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</si>
  <si>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</si>
  <si>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</si>
  <si>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</si>
  <si>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</si>
  <si>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</si>
  <si>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</si>
  <si>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</si>
  <si>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</si>
  <si>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</si>
  <si>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</si>
  <si>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</si>
  <si>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</si>
  <si>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</si>
  <si>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</si>
  <si>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</si>
  <si>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</si>
  <si>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</si>
  <si>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</si>
  <si>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</si>
  <si>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</si>
  <si>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</si>
  <si>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</si>
  <si>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</si>
  <si>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</si>
  <si>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</si>
  <si>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</si>
  <si>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</si>
  <si>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</si>
  <si>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</si>
  <si>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</si>
  <si>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</si>
  <si>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</si>
  <si>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</si>
  <si>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</si>
  <si>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</si>
  <si>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</si>
  <si>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</si>
  <si>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</si>
  <si>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</si>
  <si>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</si>
  <si>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</si>
  <si>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</si>
  <si>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</si>
  <si>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</si>
  <si>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</si>
  <si>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</si>
  <si>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</si>
  <si>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</si>
  <si>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</si>
  <si>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</si>
  <si>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</si>
  <si>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</si>
  <si>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</si>
  <si>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</si>
  <si>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</si>
  <si>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</si>
  <si>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</si>
  <si>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</si>
  <si>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</si>
  <si>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</si>
  <si>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</si>
  <si>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</si>
  <si>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</si>
  <si>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</si>
  <si>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</si>
  <si>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</si>
  <si>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</si>
  <si>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</si>
  <si>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</si>
  <si>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</si>
  <si>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</si>
  <si>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</si>
  <si>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</si>
  <si>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</si>
  <si>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</si>
  <si>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</si>
  <si>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</si>
  <si>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</si>
  <si>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</si>
  <si>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</si>
  <si>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</si>
  <si>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</si>
  <si>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</si>
  <si>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</si>
  <si>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</si>
  <si>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</si>
  <si>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</si>
  <si>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</si>
  <si>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</si>
  <si>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</si>
  <si>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</si>
  <si>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</si>
  <si>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</si>
  <si>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</si>
  <si>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</si>
  <si>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</si>
  <si>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</si>
  <si>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</si>
  <si>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</si>
  <si>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</si>
  <si>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</si>
  <si>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</si>
  <si>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</si>
  <si>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</si>
  <si>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</si>
  <si>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</si>
  <si>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</si>
  <si>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</si>
  <si>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</si>
  <si>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</si>
  <si>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</si>
  <si>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</si>
  <si>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</si>
  <si>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</si>
  <si>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</si>
  <si>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</si>
  <si>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</si>
  <si>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</si>
  <si>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</si>
  <si>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</si>
  <si>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</si>
  <si>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</si>
  <si>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</si>
  <si>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</si>
  <si>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</si>
  <si>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</si>
  <si>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</si>
  <si>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</si>
  <si>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</si>
  <si>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</si>
  <si>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</si>
  <si>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</si>
  <si>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</si>
  <si>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</si>
  <si>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</si>
  <si>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</si>
  <si>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</si>
  <si>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</si>
  <si>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</si>
  <si>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</si>
  <si>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</si>
  <si>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</si>
  <si>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</si>
  <si>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</si>
  <si>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</si>
  <si>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</si>
  <si>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</si>
  <si>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</si>
  <si>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</si>
  <si>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</si>
  <si>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</si>
  <si>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</si>
  <si>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</si>
  <si>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</si>
  <si>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</si>
  <si>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</si>
  <si>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</si>
  <si>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</si>
  <si>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</si>
  <si>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</si>
  <si>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</si>
  <si>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</si>
  <si>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</si>
  <si>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</si>
  <si>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</si>
  <si>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</si>
  <si>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</si>
  <si>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</si>
  <si>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</si>
  <si>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</si>
  <si>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</si>
  <si>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</si>
  <si>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</si>
  <si>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</si>
  <si>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</si>
  <si>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</si>
  <si>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</si>
  <si>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</si>
  <si>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</si>
  <si>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</si>
  <si>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</si>
  <si>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</si>
  <si>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</si>
  <si>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</si>
  <si>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</si>
  <si>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</si>
  <si>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</si>
  <si>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</si>
  <si>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</si>
  <si>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</si>
  <si>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</si>
  <si>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</si>
  <si>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</si>
  <si>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</si>
  <si>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</si>
  <si>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</si>
  <si>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</si>
  <si>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</si>
  <si>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</si>
  <si>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</si>
  <si>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</si>
  <si>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</si>
  <si>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</si>
  <si>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</si>
  <si>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</si>
  <si>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</si>
  <si>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</si>
  <si>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</si>
  <si>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</si>
  <si>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</si>
  <si>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</si>
  <si>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</si>
  <si>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</si>
  <si>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</si>
  <si>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</si>
  <si>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</si>
  <si>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</si>
  <si>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</si>
  <si>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</si>
  <si>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</si>
  <si>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</si>
  <si>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</si>
  <si>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</si>
  <si>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</si>
  <si>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</si>
  <si>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</si>
  <si>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</si>
  <si>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</si>
  <si>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</si>
  <si>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</si>
  <si>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</si>
  <si>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</si>
  <si>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</si>
  <si>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</si>
  <si>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</si>
  <si>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</si>
  <si>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</si>
  <si>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</si>
  <si>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</si>
  <si>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</si>
  <si>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</si>
  <si>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</si>
  <si>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</si>
  <si>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</si>
  <si>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</si>
  <si>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</si>
  <si>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</si>
  <si>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</si>
  <si>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</si>
  <si>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</si>
  <si>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</si>
  <si>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</si>
  <si>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</si>
  <si>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</si>
  <si>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</si>
  <si>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</si>
  <si>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</si>
  <si>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</si>
  <si>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</si>
  <si>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</si>
  <si>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</si>
  <si>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</si>
  <si>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</si>
  <si>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</si>
  <si>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</si>
  <si>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</si>
  <si>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</si>
  <si>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</si>
  <si>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</si>
  <si>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</si>
  <si>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</si>
  <si>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</si>
  <si>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</si>
  <si>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</si>
  <si>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</si>
  <si>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</si>
  <si>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</si>
  <si>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</si>
  <si>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</si>
  <si>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</si>
  <si>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</si>
  <si>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</si>
  <si>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</si>
  <si>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</si>
  <si>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</si>
  <si>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</si>
  <si>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</si>
  <si>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</si>
  <si>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</si>
  <si>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</si>
  <si>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</si>
  <si>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</si>
  <si>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</si>
  <si>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</si>
  <si>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</si>
  <si>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</si>
  <si>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</si>
  <si>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</si>
  <si>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</si>
  <si>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</si>
  <si>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</si>
  <si>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</si>
  <si>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</si>
  <si>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</si>
  <si>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</si>
  <si>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</si>
  <si>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</si>
  <si>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</si>
  <si>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</si>
  <si>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</si>
  <si>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</si>
  <si>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</si>
  <si>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</si>
  <si>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</si>
  <si>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</si>
  <si>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</si>
  <si>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</si>
  <si>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</si>
  <si>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</si>
  <si>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</si>
  <si>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</si>
  <si>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</si>
  <si>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</si>
  <si>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</si>
  <si>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</si>
  <si>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</si>
  <si>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</si>
  <si>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</si>
  <si>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</si>
  <si>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</si>
  <si>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</si>
  <si>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</si>
  <si>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</si>
  <si>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</si>
  <si>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</si>
  <si>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</si>
  <si>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</si>
  <si>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</si>
  <si>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</si>
  <si>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</si>
  <si>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</si>
  <si>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</si>
  <si>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</si>
  <si>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</si>
  <si>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</si>
  <si>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</si>
  <si>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</si>
  <si>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</si>
  <si>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</si>
  <si>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</si>
  <si>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</si>
  <si>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</si>
  <si>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</si>
  <si>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</si>
  <si>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</si>
  <si>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</si>
  <si>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</si>
  <si>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</si>
  <si>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</si>
  <si>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</si>
  <si>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</si>
  <si>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</si>
  <si>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</si>
  <si>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</si>
  <si>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</si>
  <si>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</si>
  <si>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</si>
  <si>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</si>
  <si>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</si>
  <si>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</si>
  <si>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</si>
  <si>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</si>
  <si>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</si>
  <si>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</si>
  <si>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</si>
  <si>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</si>
  <si>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</si>
  <si>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</si>
  <si>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</si>
  <si>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</si>
  <si>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</si>
  <si>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</si>
  <si>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</si>
  <si>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</si>
  <si>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</si>
  <si>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</si>
  <si>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</si>
  <si>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</si>
  <si>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</si>
  <si>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</si>
  <si>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</si>
  <si>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</si>
  <si>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</si>
  <si>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</si>
  <si>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</si>
  <si>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</si>
  <si>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</si>
  <si>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</si>
  <si>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</si>
  <si>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</si>
  <si>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</si>
  <si>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</si>
  <si>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</si>
  <si>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</si>
  <si>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</si>
  <si>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</si>
  <si>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</si>
  <si>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</si>
  <si>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</si>
  <si>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</si>
  <si>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</si>
  <si>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</si>
  <si>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</si>
  <si>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</si>
  <si>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</si>
  <si>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</si>
  <si>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</si>
  <si>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</si>
  <si>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</si>
  <si>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</si>
  <si>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</si>
  <si>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</si>
  <si>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</si>
  <si>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</si>
  <si>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</si>
  <si>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</si>
  <si>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</si>
  <si>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</si>
  <si>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</si>
  <si>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</si>
  <si>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</si>
  <si>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</si>
  <si>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</si>
  <si>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</si>
  <si>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</si>
  <si>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</si>
  <si>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</si>
  <si>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</si>
  <si>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</si>
  <si>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</si>
  <si>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</si>
  <si>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</si>
  <si>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</si>
  <si>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</si>
  <si>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</si>
  <si>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</si>
  <si>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</si>
  <si>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</si>
  <si>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</si>
  <si>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</si>
  <si>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</si>
  <si>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</si>
  <si>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</si>
  <si>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</si>
  <si>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</si>
  <si>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</si>
  <si>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</si>
  <si>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</si>
  <si>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</si>
  <si>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</si>
  <si>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</si>
  <si>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</si>
  <si>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</si>
  <si>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</si>
  <si>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</si>
  <si>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</si>
  <si>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</si>
  <si>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</si>
  <si>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</si>
  <si>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</si>
  <si>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</si>
  <si>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</si>
  <si>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</si>
  <si>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</si>
  <si>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</si>
  <si>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</si>
  <si>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</si>
  <si>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</si>
  <si>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</si>
  <si>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</si>
  <si>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</si>
  <si>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</si>
  <si>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</si>
  <si>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</si>
  <si>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</si>
  <si>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</si>
  <si>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</si>
  <si>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</si>
  <si>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</si>
  <si>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</si>
  <si>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</si>
  <si>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</si>
  <si>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</si>
  <si>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</si>
  <si>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</si>
  <si>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</si>
  <si>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</si>
  <si>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</si>
  <si>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</si>
  <si>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</si>
  <si>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</si>
  <si>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</si>
  <si>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</si>
  <si>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</si>
  <si>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</si>
  <si>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</si>
  <si>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</si>
  <si>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</si>
  <si>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</si>
  <si>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</si>
  <si>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</si>
  <si>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</si>
  <si>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</si>
  <si>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</si>
  <si>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</si>
  <si>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</si>
  <si>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</si>
  <si>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</si>
  <si>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</si>
  <si>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</si>
  <si>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</si>
  <si>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</si>
  <si>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</si>
  <si>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</si>
  <si>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</si>
  <si>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</si>
  <si>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</si>
  <si>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</si>
  <si>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</si>
  <si>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</si>
  <si>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</si>
  <si>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</si>
  <si>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</si>
  <si>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</si>
  <si>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</si>
  <si>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</si>
  <si>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</si>
  <si>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</si>
  <si>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</si>
  <si>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</si>
  <si>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</si>
  <si>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</si>
  <si>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</si>
  <si>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</si>
  <si>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</si>
  <si>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</si>
  <si>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</si>
  <si>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</si>
  <si>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</si>
  <si>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</si>
  <si>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</si>
  <si>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</si>
  <si>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</si>
  <si>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</si>
  <si>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</si>
  <si>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</si>
  <si>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</si>
  <si>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</si>
  <si>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</si>
  <si>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</si>
  <si>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</si>
  <si>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</si>
  <si>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</si>
  <si>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</si>
  <si>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</si>
  <si>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</si>
  <si>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</si>
  <si>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</si>
  <si>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</si>
  <si>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</si>
  <si>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</si>
  <si>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</si>
  <si>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</si>
  <si>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</si>
  <si>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</si>
  <si>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</si>
  <si>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</si>
  <si>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</si>
  <si>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</si>
  <si>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</si>
  <si>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</si>
  <si>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</si>
  <si>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</si>
  <si>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</si>
  <si>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</si>
  <si>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</si>
  <si>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</si>
  <si>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</si>
  <si>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</si>
  <si>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</si>
  <si>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</si>
  <si>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</si>
  <si>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</si>
  <si>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</si>
  <si>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</si>
  <si>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</si>
  <si>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</si>
  <si>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</si>
  <si>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</si>
  <si>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</si>
  <si>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</si>
  <si>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</si>
  <si>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</si>
  <si>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</si>
  <si>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</si>
  <si>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</si>
  <si>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</si>
  <si>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</si>
  <si>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</si>
  <si>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</si>
  <si>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</si>
  <si>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</si>
  <si>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</si>
  <si>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</si>
  <si>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</si>
  <si>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</si>
  <si>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</si>
  <si>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</si>
  <si>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</si>
  <si>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</si>
  <si>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</si>
  <si>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</si>
  <si>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</si>
  <si>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</si>
  <si>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</si>
  <si>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</si>
  <si>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</si>
  <si>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</si>
  <si>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</si>
  <si>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</si>
  <si>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</si>
  <si>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</si>
  <si>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</si>
  <si>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</si>
  <si>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</si>
  <si>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</si>
  <si>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</si>
  <si>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</si>
  <si>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</si>
  <si>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</si>
  <si>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</si>
  <si>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</si>
  <si>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</si>
  <si>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</si>
  <si>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</si>
  <si>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</si>
  <si>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</si>
  <si>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</si>
  <si>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</si>
  <si>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</si>
  <si>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</si>
  <si>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</si>
  <si>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</si>
  <si>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</si>
  <si>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</si>
  <si>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</si>
  <si>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</si>
  <si>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</si>
  <si>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</si>
  <si>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</si>
  <si>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</si>
  <si>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</si>
  <si>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</si>
  <si>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</si>
  <si>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</si>
  <si>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</si>
  <si>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</si>
  <si>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</si>
  <si>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</si>
  <si>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</si>
  <si>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</si>
  <si>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</si>
  <si>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</si>
  <si>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</si>
  <si>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</si>
  <si>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</si>
  <si>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</si>
  <si>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</si>
  <si>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</si>
  <si>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</si>
  <si>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</si>
  <si>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</si>
  <si>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</si>
  <si>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</si>
  <si>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</si>
  <si>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</si>
  <si>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</si>
  <si>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</si>
  <si>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</si>
  <si>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</si>
  <si>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</si>
  <si>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</si>
  <si>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</si>
  <si>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</si>
  <si>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</si>
  <si>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</si>
  <si>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</si>
  <si>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</si>
  <si>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</si>
  <si>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</si>
  <si>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</si>
  <si>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</si>
  <si>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</si>
  <si>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</si>
  <si>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</si>
  <si>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</si>
  <si>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</si>
  <si>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</si>
  <si>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</si>
  <si>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</si>
  <si>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</si>
  <si>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</si>
  <si>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</si>
  <si>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</si>
  <si>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</si>
  <si>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</si>
  <si>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</si>
  <si>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</si>
  <si>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</si>
  <si>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</si>
  <si>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</si>
  <si>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</si>
  <si>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</si>
  <si>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</si>
  <si>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</si>
  <si>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</si>
  <si>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</si>
  <si>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</si>
  <si>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</si>
  <si>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</si>
  <si>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</si>
  <si>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</si>
  <si>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</si>
  <si>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</si>
  <si>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</si>
  <si>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</si>
  <si>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</si>
  <si>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</si>
  <si>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</si>
  <si>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</si>
  <si>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</si>
  <si>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</si>
  <si>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</si>
  <si>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</si>
  <si>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</si>
  <si>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</si>
  <si>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</si>
  <si>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</si>
  <si>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</si>
  <si>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</si>
  <si>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</si>
  <si>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</si>
  <si>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</si>
  <si>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</si>
  <si>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</si>
  <si>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</si>
  <si>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</si>
  <si>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</si>
  <si>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</si>
  <si>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</si>
  <si>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</si>
  <si>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</si>
  <si>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</si>
  <si>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</si>
  <si>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</si>
  <si>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</si>
  <si>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</si>
  <si>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</si>
  <si>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</si>
  <si>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</si>
  <si>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</si>
  <si>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</si>
  <si>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</si>
  <si>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</si>
  <si>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</si>
  <si>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</si>
  <si>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</si>
  <si>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</si>
  <si>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</si>
  <si>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</si>
  <si>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</si>
  <si>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</si>
  <si>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</si>
  <si>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</si>
  <si>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</si>
  <si>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</si>
  <si>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</si>
  <si>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</si>
  <si>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</si>
  <si>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</si>
  <si>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</si>
  <si>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</si>
  <si>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</si>
  <si>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</si>
  <si>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</si>
  <si>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</si>
  <si>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</si>
  <si>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</si>
  <si>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</si>
  <si>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</si>
  <si>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</si>
  <si>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</si>
  <si>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</si>
  <si>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</si>
  <si>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</si>
  <si>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</si>
  <si>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</si>
  <si>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</si>
  <si>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</si>
  <si>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</si>
  <si>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</si>
  <si>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</si>
  <si>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</si>
  <si>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</si>
  <si>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</si>
  <si>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</si>
  <si>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</si>
  <si>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</si>
  <si>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</si>
  <si>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</si>
  <si>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</si>
  <si>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</si>
  <si>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</si>
  <si>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</si>
  <si>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</si>
  <si>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</si>
  <si>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</si>
  <si>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</si>
  <si>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</si>
  <si>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</si>
  <si>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</si>
  <si>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</si>
  <si>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</si>
  <si>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</si>
  <si>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</si>
  <si>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</si>
  <si>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</si>
  <si>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</si>
  <si>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</si>
  <si>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</si>
  <si>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</si>
  <si>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</si>
  <si>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</si>
  <si>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</si>
  <si>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</si>
  <si>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</si>
  <si>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</si>
  <si>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</si>
  <si>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</si>
  <si>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</si>
  <si>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</si>
  <si>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</si>
  <si>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</si>
  <si>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</si>
  <si>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</si>
  <si>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</si>
  <si>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</si>
  <si>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</si>
  <si>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</si>
  <si>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</si>
  <si>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</si>
  <si>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</si>
  <si>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</si>
  <si>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</si>
  <si>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</si>
  <si>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</si>
  <si>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</si>
  <si>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</si>
  <si>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</si>
  <si>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</si>
  <si>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</si>
  <si>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</si>
  <si>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</si>
  <si>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</si>
  <si>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</si>
  <si>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</si>
  <si>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</si>
  <si>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</si>
  <si>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</si>
  <si>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</si>
  <si>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</si>
  <si>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</si>
  <si>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</si>
  <si>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</si>
  <si>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</si>
  <si>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</si>
  <si>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</si>
  <si>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</si>
  <si>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</si>
  <si>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</si>
  <si>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</si>
  <si>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</si>
  <si>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</si>
  <si>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</si>
  <si>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</si>
  <si>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</si>
  <si>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</si>
  <si>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</si>
  <si>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</si>
  <si>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</si>
  <si>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</si>
  <si>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</si>
  <si>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</si>
  <si>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</si>
  <si>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</si>
  <si>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</si>
  <si>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</si>
  <si>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</si>
  <si>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</si>
  <si>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</si>
  <si>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</si>
  <si>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</si>
  <si>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</si>
  <si>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</si>
  <si>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</si>
  <si>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</si>
  <si>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</si>
  <si>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</si>
  <si>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</si>
  <si>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</si>
  <si>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</si>
  <si>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</si>
  <si>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</si>
  <si>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</si>
  <si>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</si>
  <si>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</si>
  <si>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</si>
  <si>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</si>
  <si>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</si>
  <si>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</si>
  <si>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</si>
  <si>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</si>
  <si>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</si>
  <si>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</si>
  <si>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</si>
  <si>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</si>
  <si>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</si>
  <si>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</si>
  <si>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</si>
  <si>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</si>
  <si>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</si>
  <si>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</si>
  <si>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</si>
  <si>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</si>
  <si>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</si>
  <si>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</si>
  <si>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</si>
  <si>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</si>
  <si>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</si>
  <si>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</si>
  <si>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</si>
  <si>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</si>
  <si>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</si>
  <si>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</si>
  <si>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</si>
  <si>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</si>
  <si>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</si>
  <si>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</si>
  <si>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</si>
  <si>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</si>
  <si>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</si>
  <si>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</si>
  <si>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</si>
  <si>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</si>
  <si>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</si>
  <si>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</si>
  <si>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</si>
  <si>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</si>
  <si>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</si>
  <si>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</si>
  <si>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</si>
  <si>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</si>
  <si>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</si>
  <si>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</si>
  <si>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</si>
  <si>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</si>
  <si>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</si>
  <si>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</si>
  <si>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</si>
  <si>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</si>
  <si>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</si>
  <si>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</si>
  <si>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</si>
  <si>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</si>
  <si>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</si>
  <si>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</si>
  <si>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</si>
  <si>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</si>
  <si>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</si>
  <si>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</si>
  <si>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</si>
  <si>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</si>
  <si>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</si>
  <si>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</si>
  <si>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</si>
  <si>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</si>
  <si>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</si>
  <si>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</si>
  <si>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</si>
  <si>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</si>
  <si>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</si>
  <si>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</si>
  <si>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</si>
  <si>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</si>
  <si>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</si>
  <si>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</si>
  <si>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</si>
  <si>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</si>
  <si>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</si>
  <si>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</si>
  <si>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</si>
  <si>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</si>
  <si>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</si>
  <si>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</si>
  <si>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</si>
  <si>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</si>
  <si>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</si>
  <si>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</si>
  <si>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</si>
  <si>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</si>
  <si>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</si>
  <si>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</si>
  <si>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</si>
  <si>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</si>
  <si>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</si>
  <si>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</si>
  <si>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</si>
  <si>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</si>
  <si>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</si>
  <si>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</si>
  <si>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</si>
  <si>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</si>
  <si>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</si>
  <si>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</si>
  <si>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</si>
  <si>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</si>
  <si>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</si>
  <si>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</si>
  <si>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</si>
  <si>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</si>
  <si>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</si>
  <si>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</si>
  <si>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</si>
  <si>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</si>
  <si>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</si>
  <si>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</si>
  <si>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</si>
  <si>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</si>
  <si>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</si>
  <si>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</si>
  <si>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</si>
  <si>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</si>
  <si>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</si>
  <si>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</si>
  <si>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</si>
  <si>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</si>
  <si>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</si>
  <si>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</si>
  <si>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</si>
  <si>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</si>
  <si>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</si>
  <si>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</si>
  <si>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</si>
  <si>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</si>
  <si>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</si>
  <si>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</si>
  <si>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</si>
  <si>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</si>
  <si>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</si>
  <si>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</si>
  <si>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</si>
  <si>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</si>
  <si>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</si>
  <si>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</si>
  <si>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</si>
  <si>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</si>
  <si>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</si>
  <si>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</si>
  <si>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</si>
  <si>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</si>
  <si>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</si>
  <si>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</si>
  <si>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</si>
  <si>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</si>
  <si>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</si>
  <si>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</si>
  <si>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</si>
  <si>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</si>
  <si>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</si>
  <si>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</si>
  <si>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</si>
  <si>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</si>
  <si>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</si>
  <si>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</si>
  <si>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</si>
  <si>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</si>
  <si>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</si>
  <si>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</si>
  <si>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</si>
  <si>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</si>
  <si>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</si>
  <si>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</si>
  <si>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</si>
  <si>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</si>
  <si>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</si>
  <si>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</si>
  <si>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</si>
  <si>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</si>
  <si>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</si>
  <si>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</si>
  <si>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</si>
  <si>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</si>
  <si>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</si>
  <si>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</si>
  <si>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</si>
  <si>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</si>
  <si>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</si>
  <si>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</si>
  <si>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</si>
  <si>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</si>
  <si>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</si>
  <si>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</si>
  <si>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</si>
  <si>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</si>
  <si>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</si>
  <si>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</si>
  <si>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</si>
  <si>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</si>
  <si>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</si>
  <si>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</si>
  <si>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</si>
  <si>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</si>
  <si>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</si>
  <si>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</si>
  <si>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</si>
  <si>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</si>
  <si>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</si>
  <si>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</si>
  <si>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</si>
  <si>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</si>
  <si>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</si>
  <si>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</si>
  <si>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</si>
  <si>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</si>
  <si>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</si>
  <si>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</si>
  <si>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</si>
  <si>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</si>
  <si>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</si>
  <si>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</si>
  <si>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</si>
  <si>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</si>
  <si>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</si>
  <si>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</si>
  <si>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</si>
  <si>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</si>
  <si>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</si>
  <si>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</si>
  <si>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</si>
  <si>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</si>
  <si>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</si>
  <si>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</si>
  <si>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</si>
  <si>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</si>
  <si>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</si>
  <si>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</si>
  <si>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</si>
  <si>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</si>
  <si>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</si>
  <si>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</si>
  <si>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</si>
  <si>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</si>
  <si>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</si>
  <si>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</si>
  <si>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</si>
  <si>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</si>
  <si>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</si>
  <si>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</si>
  <si>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</si>
  <si>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</si>
  <si>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</si>
  <si>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</si>
  <si>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</si>
  <si>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</si>
  <si>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</si>
  <si>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</si>
  <si>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</si>
  <si>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</si>
  <si>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</si>
  <si>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</si>
  <si>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</si>
  <si>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</si>
  <si>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</si>
  <si>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</si>
  <si>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</si>
  <si>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</si>
  <si>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</si>
  <si>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</si>
  <si>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</si>
  <si>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</si>
  <si>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</si>
  <si>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</si>
  <si>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</si>
  <si>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</si>
  <si>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</si>
  <si>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</si>
  <si>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</si>
  <si>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</si>
  <si>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</si>
  <si>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</si>
  <si>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</si>
  <si>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</si>
  <si>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</si>
  <si>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</si>
  <si>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</si>
  <si>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</si>
  <si>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</si>
  <si>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</si>
  <si>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</si>
  <si>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</si>
  <si>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</si>
  <si>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</si>
  <si>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</si>
  <si>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</si>
  <si>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</si>
  <si>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</si>
  <si>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</si>
  <si>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</si>
  <si>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</si>
  <si>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</si>
  <si>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</si>
  <si>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</si>
  <si>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</si>
  <si>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</si>
  <si>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</si>
  <si>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</si>
  <si>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</si>
  <si>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</si>
  <si>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</si>
  <si>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</si>
  <si>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</si>
  <si>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</si>
  <si>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</si>
  <si>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</si>
  <si>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</si>
  <si>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</si>
  <si>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</si>
  <si>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</si>
  <si>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</si>
  <si>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</si>
  <si>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</si>
  <si>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</si>
  <si>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</si>
  <si>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</si>
  <si>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</si>
  <si>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</si>
  <si>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</si>
  <si>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</si>
  <si>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</si>
  <si>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</si>
  <si>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</si>
  <si>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</si>
  <si>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</si>
  <si>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</si>
  <si>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</si>
  <si>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</si>
  <si>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</si>
  <si>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</si>
  <si>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</si>
  <si>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</si>
  <si>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</si>
  <si>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</si>
  <si>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</si>
  <si>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</si>
  <si>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</si>
  <si>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</si>
  <si>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</si>
  <si>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</si>
  <si>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</si>
  <si>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</si>
  <si>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</si>
  <si>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</si>
  <si>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</si>
  <si>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</si>
  <si>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</si>
  <si>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</si>
  <si>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</si>
  <si>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</si>
  <si>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</si>
  <si>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</si>
  <si>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</si>
  <si>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</si>
  <si>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</si>
  <si>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</si>
  <si>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</si>
  <si>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</si>
  <si>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</si>
  <si>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</si>
  <si>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</si>
  <si>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</si>
  <si>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</si>
  <si>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</si>
  <si>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</si>
  <si>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</si>
  <si>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</si>
  <si>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</si>
  <si>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</si>
  <si>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</si>
  <si>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</si>
  <si>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</si>
  <si>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</si>
  <si>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</si>
  <si>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</si>
  <si>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</si>
  <si>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</si>
  <si>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</si>
  <si>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</si>
  <si>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</si>
  <si>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</si>
  <si>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</si>
  <si>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</si>
  <si>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</si>
  <si>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</si>
  <si>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</si>
  <si>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</si>
  <si>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</si>
  <si>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</si>
  <si>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</si>
  <si>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</si>
  <si>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</si>
  <si>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</si>
  <si>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</si>
  <si>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</si>
  <si>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</si>
  <si>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</si>
  <si>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</si>
  <si>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</si>
  <si>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</si>
  <si>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</si>
  <si>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</si>
  <si>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</si>
  <si>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</si>
  <si>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</si>
  <si>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</si>
  <si>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</si>
  <si>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</si>
  <si>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</si>
  <si>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</si>
  <si>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</si>
  <si>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</si>
  <si>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</si>
  <si>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</si>
  <si>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</si>
  <si>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</si>
  <si>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</si>
  <si>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</si>
  <si>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</si>
  <si>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</si>
  <si>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</si>
  <si>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</si>
  <si>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</si>
  <si>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</si>
  <si>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</si>
  <si>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</si>
  <si>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</si>
  <si>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</si>
  <si>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</si>
  <si>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</si>
  <si>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</si>
  <si>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</si>
  <si>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</si>
  <si>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</si>
  <si>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</si>
  <si>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</si>
  <si>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</si>
  <si>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</si>
  <si>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</si>
  <si>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</si>
  <si>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</si>
  <si>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</si>
  <si>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</si>
  <si>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</si>
  <si>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</si>
  <si>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</si>
  <si>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</si>
  <si>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</si>
  <si>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</si>
  <si>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</si>
  <si>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</si>
  <si>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</si>
  <si>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</si>
  <si>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</si>
  <si>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</si>
  <si>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</si>
  <si>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</si>
  <si>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</si>
  <si>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</si>
  <si>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</si>
  <si>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</si>
  <si>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</si>
  <si>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</si>
  <si>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</si>
  <si>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</si>
  <si>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</si>
  <si>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</si>
  <si>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</si>
  <si>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</si>
  <si>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</si>
  <si>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</si>
  <si>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</si>
  <si>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</si>
  <si>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</si>
  <si>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</si>
  <si>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</si>
  <si>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</si>
  <si>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</si>
  <si>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</si>
  <si>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</si>
  <si>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</si>
  <si>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</si>
  <si>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</si>
  <si>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</si>
  <si>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</si>
  <si>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</si>
  <si>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</si>
  <si>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</si>
  <si>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</si>
  <si>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</si>
  <si>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</si>
  <si>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</si>
  <si>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</si>
  <si>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</si>
  <si>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</si>
  <si>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</si>
  <si>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</si>
  <si>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</si>
  <si>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</si>
  <si>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</si>
  <si>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</si>
  <si>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</si>
  <si>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</si>
  <si>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</si>
  <si>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</si>
  <si>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</si>
  <si>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</si>
  <si>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</si>
  <si>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</si>
  <si>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</si>
  <si>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</si>
  <si>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</si>
  <si>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</si>
  <si>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</si>
  <si>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</si>
  <si>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</si>
  <si>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</si>
  <si>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</si>
  <si>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</si>
  <si>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</si>
  <si>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</si>
  <si>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</si>
  <si>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</si>
  <si>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</si>
  <si>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</si>
  <si>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</si>
  <si>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</si>
  <si>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</si>
  <si>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</si>
  <si>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</si>
  <si>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</si>
  <si>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</si>
  <si>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</si>
  <si>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</si>
  <si>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</si>
  <si>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</si>
  <si>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</si>
  <si>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</si>
  <si>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</si>
  <si>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</si>
  <si>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</si>
  <si>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</si>
  <si>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</si>
  <si>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</si>
  <si>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</si>
  <si>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</si>
  <si>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</si>
  <si>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</si>
  <si>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</si>
  <si>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</si>
  <si>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</si>
  <si>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</si>
  <si>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</si>
  <si>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</si>
  <si>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</si>
  <si>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</si>
  <si>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</si>
  <si>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</si>
  <si>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</si>
  <si>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</si>
  <si>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</si>
  <si>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</si>
  <si>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</si>
  <si>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</si>
  <si>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</si>
  <si>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</si>
  <si>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</si>
  <si>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</si>
  <si>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</si>
  <si>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</si>
  <si>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</si>
  <si>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</si>
  <si>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</si>
  <si>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</si>
  <si>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</si>
  <si>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</si>
  <si>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</si>
  <si>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</si>
  <si>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</si>
  <si>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</si>
  <si>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</si>
  <si>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</si>
  <si>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</si>
  <si>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</si>
  <si>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</si>
  <si>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</si>
  <si>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</si>
  <si>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</si>
  <si>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</si>
  <si>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</si>
  <si>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</si>
  <si>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</si>
  <si>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</si>
  <si>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</si>
  <si>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</si>
  <si>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</si>
  <si>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</si>
  <si>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</si>
  <si>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</si>
  <si>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</si>
  <si>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</si>
  <si>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</si>
  <si>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</si>
  <si>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</si>
  <si>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</si>
  <si>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</si>
  <si>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</si>
  <si>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</si>
  <si>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</si>
  <si>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</si>
  <si>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</si>
  <si>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</si>
  <si>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</si>
  <si>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</si>
  <si>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</si>
  <si>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</si>
  <si>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</si>
  <si>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</si>
  <si>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</si>
  <si>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</si>
  <si>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</si>
  <si>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</si>
  <si>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</si>
  <si>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</si>
  <si>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</si>
  <si>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</si>
  <si>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</si>
  <si>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</si>
  <si>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</si>
  <si>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</si>
  <si>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</si>
  <si>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</si>
  <si>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</si>
  <si>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</si>
  <si>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</si>
  <si>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</si>
  <si>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</si>
  <si>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</si>
  <si>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</si>
  <si>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</si>
  <si>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</si>
  <si>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</si>
  <si>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</si>
  <si>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</si>
  <si>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</si>
  <si>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</si>
  <si>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</si>
  <si>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</si>
  <si>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</si>
  <si>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</si>
  <si>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</si>
  <si>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</si>
  <si>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</si>
  <si>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</si>
  <si>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</si>
  <si>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</si>
  <si>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</si>
  <si>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</si>
  <si>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</si>
  <si>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</si>
  <si>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</si>
  <si>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</si>
  <si>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</si>
  <si>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</si>
  <si>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</si>
  <si>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</si>
  <si>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</si>
  <si>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</si>
  <si>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</si>
  <si>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</si>
  <si>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</si>
  <si>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</si>
  <si>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</si>
  <si>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</si>
  <si>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</si>
  <si>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</si>
  <si>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</si>
  <si>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</si>
  <si>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</si>
  <si>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</si>
  <si>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</si>
  <si>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</si>
  <si>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</si>
  <si>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</si>
  <si>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</si>
  <si>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</si>
  <si>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</si>
  <si>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</si>
  <si>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</si>
  <si>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</si>
  <si>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</si>
  <si>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</si>
  <si>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</si>
  <si>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</si>
  <si>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</si>
  <si>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</si>
  <si>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</si>
  <si>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</si>
  <si>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</si>
  <si>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</si>
  <si>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</si>
  <si>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</si>
  <si>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</si>
  <si>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</si>
  <si>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</si>
  <si>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</si>
  <si>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</si>
  <si>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</si>
  <si>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</si>
  <si>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</si>
  <si>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</si>
  <si>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</si>
  <si>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</si>
  <si>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</si>
  <si>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</si>
  <si>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</si>
  <si>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</si>
  <si>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</si>
  <si>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</si>
  <si>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</si>
  <si>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</si>
  <si>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</si>
  <si>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</si>
  <si>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</si>
  <si>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</si>
  <si>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</si>
  <si>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</si>
  <si>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</si>
  <si>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</si>
  <si>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</si>
  <si>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</si>
  <si>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</si>
  <si>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</si>
  <si>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</si>
  <si>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</si>
  <si>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</si>
  <si>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</si>
  <si>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</si>
  <si>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</si>
  <si>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</si>
  <si>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</si>
  <si>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</si>
  <si>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</si>
  <si>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</si>
  <si>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</si>
  <si>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</si>
  <si>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</si>
  <si>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</si>
  <si>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</si>
  <si>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</si>
  <si>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</si>
  <si>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</si>
  <si>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</si>
  <si>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</si>
  <si>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</si>
  <si>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</si>
  <si>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</si>
  <si>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</si>
  <si>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</si>
  <si>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</si>
  <si>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</si>
  <si>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</si>
  <si>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</si>
  <si>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</si>
  <si>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</si>
  <si>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</si>
  <si>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</si>
  <si>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</si>
  <si>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</si>
  <si>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</si>
  <si>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</si>
  <si>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</si>
  <si>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</si>
  <si>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</si>
  <si>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</si>
  <si>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</si>
  <si>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</si>
  <si>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</si>
  <si>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</si>
  <si>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</si>
  <si>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</si>
  <si>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</si>
  <si>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</si>
  <si>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</si>
  <si>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</si>
  <si>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</si>
  <si>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</si>
  <si>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</si>
  <si>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</si>
  <si>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</si>
  <si>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</si>
  <si>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</si>
  <si>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</si>
  <si>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</si>
  <si>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</si>
  <si>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</si>
  <si>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</si>
  <si>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</si>
  <si>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</si>
  <si>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</si>
  <si>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</si>
  <si>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</si>
  <si>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</si>
  <si>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</si>
  <si>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</si>
  <si>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</si>
  <si>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</si>
  <si>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</si>
  <si>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</si>
  <si>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</si>
  <si>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</si>
  <si>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</si>
  <si>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</si>
  <si>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</si>
  <si>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</si>
  <si>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</si>
  <si>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</si>
  <si>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</si>
  <si>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</si>
  <si>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</si>
  <si>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</si>
  <si>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</si>
  <si>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</si>
  <si>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</si>
  <si>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</si>
  <si>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</si>
  <si>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</si>
  <si>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</si>
  <si>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</si>
  <si>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</si>
  <si>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</si>
  <si>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</si>
  <si>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</si>
  <si>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</si>
  <si>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</si>
  <si>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</si>
  <si>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</si>
  <si>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</si>
  <si>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</si>
  <si>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</si>
  <si>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</si>
  <si>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</si>
  <si>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</si>
  <si>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</si>
  <si>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</si>
  <si>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</si>
  <si>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</si>
  <si>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</si>
  <si>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</si>
  <si>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</si>
  <si>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</si>
  <si>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</si>
  <si>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</si>
  <si>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</si>
  <si>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</si>
  <si>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</si>
  <si>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</si>
  <si>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</si>
  <si>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</si>
  <si>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</si>
  <si>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</si>
  <si>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</si>
  <si>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</si>
  <si>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</si>
  <si>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</si>
  <si>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</si>
  <si>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</si>
  <si>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</si>
  <si>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</si>
  <si>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</si>
  <si>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</si>
  <si>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</si>
  <si>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</si>
  <si>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</si>
  <si>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</si>
  <si>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</si>
  <si>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</si>
  <si>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</si>
  <si>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</si>
  <si>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</si>
  <si>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</si>
  <si>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</si>
  <si>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</si>
  <si>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</si>
  <si>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</si>
  <si>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</si>
  <si>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</si>
  <si>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</si>
  <si>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</si>
  <si>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</si>
  <si>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</si>
  <si>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</si>
  <si>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</si>
  <si>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</si>
  <si>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</si>
  <si>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</si>
  <si>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</si>
  <si>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</si>
  <si>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</si>
  <si>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</si>
  <si>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</si>
  <si>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</si>
  <si>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</si>
  <si>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</si>
  <si>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</si>
  <si>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</si>
  <si>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</si>
  <si>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</si>
  <si>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</si>
  <si>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</si>
  <si>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</si>
  <si>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</si>
  <si>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</si>
  <si>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</si>
  <si>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</si>
  <si>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</si>
  <si>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</si>
  <si>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</si>
  <si>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</si>
  <si>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</si>
  <si>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</si>
  <si>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</si>
  <si>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</si>
  <si>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</si>
  <si>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</si>
  <si>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</si>
  <si>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</si>
  <si>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</si>
  <si>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</si>
  <si>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</si>
  <si>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</si>
  <si>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</si>
  <si>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</si>
  <si>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</si>
  <si>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</si>
  <si>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</si>
  <si>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</si>
  <si>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</si>
  <si>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</si>
  <si>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</si>
  <si>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</si>
  <si>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</si>
  <si>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</si>
  <si>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</si>
  <si>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</si>
  <si>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</si>
  <si>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</si>
  <si>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</si>
  <si>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</si>
  <si>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</si>
  <si>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</si>
  <si>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</si>
  <si>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</si>
  <si>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</si>
  <si>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</si>
  <si>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</si>
  <si>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</si>
  <si>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</si>
  <si>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</si>
  <si>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</si>
  <si>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</si>
  <si>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</si>
  <si>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</si>
  <si>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</si>
  <si>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</si>
  <si>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</si>
  <si>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</si>
  <si>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</si>
  <si>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</si>
  <si>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</si>
  <si>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</si>
  <si>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</si>
  <si>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</si>
  <si>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</si>
  <si>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</si>
  <si>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</si>
  <si>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</si>
  <si>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</si>
  <si>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</si>
  <si>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</si>
  <si>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</si>
  <si>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</si>
  <si>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</si>
  <si>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</si>
  <si>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</si>
  <si>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</si>
  <si>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</si>
  <si>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</si>
  <si>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</si>
  <si>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</si>
  <si>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</si>
  <si>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</si>
  <si>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</si>
  <si>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</si>
  <si>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</si>
  <si>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</si>
  <si>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</si>
  <si>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</si>
  <si>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</si>
  <si>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</si>
  <si>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</si>
  <si>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</si>
  <si>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</si>
  <si>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</si>
  <si>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</si>
  <si>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</si>
  <si>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</si>
  <si>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</si>
  <si>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</si>
  <si>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</si>
  <si>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</si>
  <si>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</si>
  <si>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</si>
  <si>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</si>
  <si>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</si>
  <si>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</si>
  <si>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</si>
  <si>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</si>
  <si>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</si>
  <si>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</si>
  <si>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</si>
  <si>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</si>
  <si>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</si>
  <si>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</si>
  <si>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</si>
  <si>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</si>
  <si>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</si>
  <si>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</si>
  <si>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</si>
  <si>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</si>
  <si>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</si>
  <si>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</si>
  <si>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</si>
  <si>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</si>
  <si>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</si>
  <si>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</si>
  <si>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</si>
  <si>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</si>
  <si>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</si>
  <si>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</si>
  <si>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</si>
  <si>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</si>
  <si>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</si>
  <si>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</si>
  <si>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</si>
  <si>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</si>
  <si>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</si>
  <si>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</si>
  <si>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</si>
  <si>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</si>
  <si>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</si>
  <si>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</si>
  <si>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</si>
  <si>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</si>
  <si>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</si>
  <si>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</si>
  <si>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</si>
  <si>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</si>
  <si>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</si>
  <si>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</si>
  <si>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</si>
  <si>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</si>
  <si>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</si>
  <si>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</si>
  <si>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</si>
  <si>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</si>
  <si>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</si>
  <si>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</si>
  <si>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</si>
  <si>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</si>
  <si>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</si>
  <si>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</si>
  <si>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</si>
  <si>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</si>
  <si>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</si>
  <si>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</si>
  <si>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</si>
  <si>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</si>
  <si>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</si>
  <si>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</si>
  <si>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</si>
  <si>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</si>
  <si>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</si>
  <si>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</si>
  <si>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</si>
  <si>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</si>
  <si>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</si>
  <si>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</si>
  <si>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</si>
  <si>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</si>
  <si>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</si>
  <si>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</si>
  <si>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</si>
  <si>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</si>
  <si>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</si>
  <si>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</si>
  <si>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</si>
  <si>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</si>
  <si>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</si>
  <si>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</si>
  <si>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</si>
  <si>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</si>
  <si>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</si>
  <si>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</si>
  <si>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</si>
  <si>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</si>
  <si>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</si>
  <si>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</si>
  <si>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</si>
  <si>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</si>
  <si>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</si>
  <si>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</si>
  <si>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</si>
  <si>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</si>
  <si>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</si>
  <si>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</si>
  <si>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</si>
  <si>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</si>
  <si>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</si>
  <si>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</si>
  <si>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</si>
  <si>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</si>
  <si>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</si>
  <si>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</si>
  <si>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</si>
  <si>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</si>
  <si>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</si>
  <si>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</si>
  <si>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</si>
  <si>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</si>
  <si>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</si>
  <si>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</si>
  <si>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</si>
  <si>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</si>
  <si>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</si>
  <si>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</si>
  <si>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</si>
  <si>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</si>
  <si>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</si>
  <si>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</si>
  <si>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</si>
  <si>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</si>
  <si>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</si>
  <si>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</si>
  <si>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</si>
  <si>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</si>
  <si>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</si>
  <si>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</si>
  <si>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</si>
  <si>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</si>
  <si>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</si>
  <si>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</si>
  <si>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</si>
  <si>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</si>
  <si>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</si>
  <si>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</si>
  <si>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</si>
  <si>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</si>
  <si>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</si>
  <si>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</si>
  <si>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</si>
  <si>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</si>
  <si>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</si>
  <si>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</si>
  <si>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</si>
  <si>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</si>
  <si>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</si>
  <si>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</si>
  <si>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</si>
  <si>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</si>
  <si>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</si>
  <si>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</si>
  <si>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</si>
  <si>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</si>
  <si>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</si>
  <si>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</si>
  <si>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</si>
  <si>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</si>
  <si>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</si>
  <si>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</si>
  <si>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</si>
  <si>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</si>
  <si>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</si>
  <si>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</si>
  <si>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</si>
  <si>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</si>
  <si>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</si>
  <si>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</si>
  <si>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</si>
  <si>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</si>
  <si>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</si>
  <si>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</si>
  <si>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</si>
  <si>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</si>
  <si>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</si>
  <si>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</si>
  <si>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</si>
  <si>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</si>
  <si>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</si>
  <si>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</si>
  <si>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</si>
  <si>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</si>
  <si>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</si>
  <si>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</si>
  <si>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</si>
  <si>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</si>
  <si>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</si>
  <si>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</si>
  <si>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</si>
  <si>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</si>
  <si>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</si>
  <si>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</si>
  <si>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</si>
  <si>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</si>
  <si>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</si>
  <si>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</si>
  <si>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</si>
  <si>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</si>
  <si>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</si>
  <si>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</si>
  <si>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</si>
  <si>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</si>
  <si>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</si>
  <si>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</si>
  <si>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</si>
  <si>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</si>
  <si>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</si>
  <si>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</si>
  <si>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</si>
  <si>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</si>
  <si>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</si>
  <si>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</si>
  <si>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</si>
  <si>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</si>
  <si>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</si>
  <si>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</si>
  <si>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</si>
  <si>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</si>
  <si>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</si>
  <si>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</si>
  <si>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</si>
  <si>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</si>
  <si>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</si>
  <si>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</si>
  <si>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</si>
  <si>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</si>
  <si>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</si>
  <si>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</si>
  <si>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</si>
  <si>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</si>
  <si>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</si>
  <si>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</si>
  <si>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</si>
  <si>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</si>
  <si>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</si>
  <si>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</si>
  <si>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</si>
  <si>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</si>
  <si>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</si>
  <si>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</si>
  <si>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</si>
  <si>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</si>
  <si>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</si>
  <si>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</si>
  <si>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</si>
  <si>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</si>
  <si>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</si>
  <si>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</si>
  <si>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</si>
  <si>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</si>
  <si>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</si>
  <si>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</si>
  <si>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</si>
  <si>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</si>
  <si>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</si>
  <si>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</si>
  <si>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</si>
  <si>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</si>
  <si>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</si>
  <si>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</si>
  <si>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</si>
  <si>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</si>
  <si>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</si>
  <si>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</si>
  <si>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</si>
  <si>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</si>
  <si>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</si>
  <si>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</si>
  <si>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</si>
  <si>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</si>
  <si>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</si>
  <si>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</si>
  <si>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</si>
  <si>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</si>
  <si>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</si>
  <si>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</si>
  <si>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</si>
  <si>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</si>
  <si>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</si>
  <si>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</si>
  <si>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</si>
  <si>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</si>
  <si>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</si>
  <si>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</si>
  <si>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</si>
  <si>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</si>
  <si>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</si>
  <si>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</si>
  <si>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</si>
  <si>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</si>
  <si>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</si>
  <si>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</si>
  <si>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</si>
  <si>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</si>
  <si>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</si>
  <si>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</si>
  <si>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</si>
  <si>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</si>
  <si>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</si>
  <si>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</si>
  <si>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</si>
  <si>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</si>
  <si>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</si>
  <si>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</si>
  <si>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</si>
  <si>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</si>
  <si>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</si>
  <si>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</si>
  <si>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</si>
  <si>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</si>
  <si>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</si>
  <si>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</si>
  <si>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</si>
  <si>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</si>
  <si>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</si>
  <si>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</si>
  <si>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</si>
  <si>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</si>
  <si>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</si>
  <si>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</si>
  <si>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</si>
  <si>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</si>
  <si>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</si>
  <si>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</si>
  <si>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</si>
  <si>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</si>
  <si>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</si>
  <si>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</si>
  <si>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</si>
  <si>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</si>
  <si>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</si>
  <si>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</si>
  <si>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</si>
  <si>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</si>
  <si>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</si>
  <si>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</si>
  <si>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</si>
  <si>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</si>
  <si>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</si>
  <si>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</si>
  <si>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</si>
  <si>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</si>
  <si>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</si>
  <si>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</si>
  <si>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</si>
  <si>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</si>
  <si>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</si>
  <si>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</si>
  <si>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</si>
  <si>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</si>
  <si>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</si>
  <si>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</si>
  <si>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</si>
  <si>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</si>
  <si>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</si>
  <si>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</si>
  <si>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</si>
  <si>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</si>
  <si>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</si>
  <si>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</si>
  <si>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</si>
  <si>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</si>
  <si>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</si>
  <si>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</si>
  <si>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</si>
  <si>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</si>
  <si>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</si>
  <si>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</si>
  <si>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</si>
  <si>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</si>
  <si>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</si>
  <si>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</si>
  <si>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</si>
  <si>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</si>
  <si>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</si>
  <si>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</si>
  <si>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</si>
  <si>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</si>
  <si>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</si>
  <si>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</si>
  <si>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</si>
  <si>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</si>
  <si>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</si>
  <si>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</si>
  <si>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</si>
  <si>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</si>
  <si>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</si>
  <si>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</si>
  <si>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</si>
  <si>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</si>
  <si>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</si>
  <si>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</si>
  <si>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</si>
  <si>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</si>
  <si>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</si>
  <si>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</si>
  <si>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</si>
  <si>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</si>
  <si>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</si>
  <si>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</si>
  <si>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</si>
  <si>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</si>
  <si>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</si>
  <si>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</si>
  <si>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</si>
  <si>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</si>
  <si>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</si>
  <si>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</si>
  <si>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</si>
  <si>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</si>
  <si>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</si>
  <si>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</si>
  <si>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</si>
  <si>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</si>
  <si>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</si>
  <si>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</si>
  <si>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</si>
  <si>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</si>
  <si>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</si>
  <si>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</si>
  <si>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</si>
  <si>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</si>
  <si>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</si>
  <si>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</si>
  <si>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</si>
  <si>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</si>
  <si>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</si>
  <si>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</si>
  <si>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</si>
  <si>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</si>
  <si>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</si>
  <si>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</si>
  <si>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</si>
  <si>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</si>
  <si>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</si>
  <si>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</si>
  <si>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</si>
  <si>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</si>
  <si>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</si>
  <si>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</si>
  <si>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</si>
  <si>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</si>
  <si>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</si>
  <si>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</si>
  <si>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</si>
  <si>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</si>
  <si>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</si>
  <si>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</si>
  <si>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</si>
  <si>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</si>
  <si>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</si>
  <si>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</si>
  <si>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</si>
  <si>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</si>
  <si>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</si>
  <si>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</si>
  <si>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</si>
  <si>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</si>
  <si>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</si>
  <si>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</si>
  <si>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</si>
  <si>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</si>
  <si>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</si>
  <si>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</si>
  <si>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</si>
  <si>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</si>
  <si>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</si>
  <si>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</si>
  <si>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</si>
  <si>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</si>
  <si>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</si>
  <si>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</si>
  <si>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</si>
  <si>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</si>
  <si>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</si>
  <si>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</si>
  <si>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</si>
  <si>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</si>
  <si>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</si>
  <si>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</si>
  <si>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</si>
  <si>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</si>
  <si>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</si>
  <si>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</si>
  <si>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</si>
  <si>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</si>
  <si>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</si>
  <si>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</si>
  <si>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</si>
  <si>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</si>
  <si>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</si>
  <si>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</si>
  <si>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</si>
  <si>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</si>
  <si>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</si>
  <si>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</si>
  <si>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</si>
  <si>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</si>
  <si>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</si>
  <si>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</si>
  <si>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</si>
  <si>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</si>
  <si>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</si>
  <si>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</si>
  <si>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</si>
  <si>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</si>
  <si>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</si>
  <si>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</si>
  <si>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</si>
  <si>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</si>
  <si>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</si>
  <si>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</si>
  <si>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</si>
  <si>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</si>
  <si>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</si>
  <si>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</si>
  <si>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</si>
  <si>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</si>
  <si>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</si>
  <si>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</si>
  <si>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</si>
  <si>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</si>
  <si>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</si>
  <si>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</si>
  <si>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</si>
  <si>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</si>
  <si>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</si>
  <si>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</si>
  <si>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</si>
  <si>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</si>
  <si>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</si>
  <si>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</si>
  <si>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</si>
  <si>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</si>
  <si>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</si>
  <si>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</si>
  <si>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</si>
  <si>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</si>
  <si>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</si>
  <si>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</si>
  <si>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</si>
  <si>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</si>
  <si>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</si>
  <si>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</si>
  <si>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</si>
  <si>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</si>
  <si>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</si>
  <si>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</si>
  <si>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</si>
  <si>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</si>
  <si>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</si>
  <si>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</si>
  <si>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</si>
  <si>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</si>
  <si>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</si>
  <si>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</si>
  <si>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</si>
  <si>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</si>
  <si>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</si>
  <si>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</si>
  <si>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</si>
  <si>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</si>
  <si>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</si>
  <si>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</si>
  <si>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</si>
  <si>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</si>
  <si>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</si>
  <si>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</si>
  <si>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</si>
  <si>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</si>
  <si>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</si>
  <si>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</si>
  <si>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</si>
  <si>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</si>
  <si>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</si>
  <si>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</si>
  <si>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</si>
  <si>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</si>
  <si>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</si>
  <si>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</si>
  <si>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</si>
  <si>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</si>
  <si>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</si>
  <si>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</si>
  <si>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</si>
  <si>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</si>
  <si>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</si>
  <si>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</si>
  <si>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</si>
  <si>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</si>
  <si>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</si>
  <si>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</si>
  <si>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</si>
  <si>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</si>
  <si>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</si>
  <si>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</si>
  <si>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</si>
  <si>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</si>
  <si>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</si>
  <si>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</si>
  <si>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</si>
  <si>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</si>
  <si>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</si>
  <si>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</si>
  <si>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</si>
  <si>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</si>
  <si>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</si>
  <si>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</si>
  <si>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</si>
  <si>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</si>
  <si>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</si>
  <si>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</si>
  <si>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</si>
  <si>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</si>
  <si>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</si>
  <si>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</si>
  <si>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</si>
  <si>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</si>
  <si>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</si>
  <si>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</si>
  <si>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</si>
  <si>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</si>
  <si>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</si>
  <si>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</si>
  <si>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</si>
  <si>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</si>
  <si>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</si>
  <si>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</si>
  <si>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</si>
  <si>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</si>
  <si>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</si>
  <si>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</si>
  <si>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</si>
  <si>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</si>
  <si>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</si>
  <si>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</si>
  <si>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</si>
  <si>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</si>
  <si>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</si>
  <si>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</si>
  <si>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</si>
  <si>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</si>
  <si>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</si>
  <si>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</si>
  <si>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</si>
  <si>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</si>
  <si>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</si>
  <si>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</si>
  <si>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</si>
  <si>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</si>
  <si>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</si>
  <si>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</si>
  <si>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</si>
  <si>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</si>
  <si>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</si>
  <si>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</si>
  <si>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</si>
  <si>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</si>
  <si>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</si>
  <si>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</si>
  <si>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</si>
  <si>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</si>
  <si>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</si>
  <si>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</si>
  <si>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</si>
  <si>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</si>
  <si>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</si>
  <si>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</si>
  <si>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</si>
  <si>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</si>
  <si>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</si>
  <si>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</si>
  <si>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</si>
  <si>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</si>
  <si>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</si>
  <si>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</si>
  <si>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</si>
  <si>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</si>
  <si>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</si>
  <si>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</si>
  <si>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</si>
  <si>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</si>
  <si>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</si>
  <si>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</si>
  <si>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</si>
  <si>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</si>
  <si>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</si>
  <si>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</si>
  <si>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</si>
  <si>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</si>
  <si>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</si>
  <si>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</si>
  <si>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</si>
  <si>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</si>
  <si>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</si>
  <si>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</si>
  <si>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</si>
  <si>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</si>
  <si>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</si>
  <si>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</si>
  <si>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</si>
  <si>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</si>
  <si>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</si>
  <si>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</si>
  <si>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</si>
  <si>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</si>
  <si>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</si>
  <si>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</si>
  <si>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</si>
  <si>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</si>
  <si>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</si>
  <si>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</si>
  <si>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</si>
  <si>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</si>
  <si>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</si>
  <si>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</si>
  <si>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</si>
  <si>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</si>
  <si>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</si>
  <si>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</si>
  <si>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</si>
  <si>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</si>
  <si>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</si>
  <si>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</si>
  <si>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</si>
  <si>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</si>
  <si>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</si>
  <si>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</si>
  <si>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</si>
  <si>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</si>
  <si>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</si>
  <si>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</si>
  <si>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</si>
  <si>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</si>
  <si>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</si>
  <si>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</si>
  <si>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</si>
  <si>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</si>
  <si>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</si>
  <si>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</si>
  <si>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</si>
  <si>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</si>
  <si>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</si>
  <si>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</si>
  <si>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</si>
  <si>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</si>
  <si>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</si>
  <si>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</si>
  <si>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</si>
  <si>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</si>
  <si>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</si>
  <si>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</si>
  <si>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</si>
  <si>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</si>
  <si>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</si>
  <si>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</si>
  <si>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</si>
  <si>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</si>
  <si>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</si>
  <si>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</si>
  <si>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</si>
  <si>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</si>
  <si>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</si>
  <si>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</si>
  <si>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</si>
  <si>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</si>
  <si>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</si>
  <si>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</si>
  <si>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</si>
  <si>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</si>
  <si>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</si>
  <si>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</si>
  <si>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</si>
  <si>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</si>
  <si>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</si>
  <si>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</si>
  <si>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</si>
  <si>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</si>
  <si>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</si>
  <si>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</si>
  <si>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</si>
  <si>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</si>
  <si>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</si>
  <si>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</si>
  <si>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</si>
  <si>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</si>
  <si>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</si>
  <si>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</si>
  <si>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</si>
  <si>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</si>
  <si>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</si>
  <si>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</si>
  <si>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</si>
  <si>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</si>
  <si>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</si>
  <si>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</si>
  <si>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</si>
  <si>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</si>
  <si>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</si>
  <si>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</si>
  <si>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</si>
  <si>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</si>
  <si>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</si>
  <si>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</si>
  <si>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</si>
  <si>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</si>
  <si>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</si>
  <si>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</si>
  <si>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</si>
  <si>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</si>
  <si>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</si>
  <si>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</si>
  <si>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</si>
  <si>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</si>
  <si>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</si>
  <si>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</si>
  <si>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</si>
  <si>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</si>
  <si>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</si>
  <si>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</si>
  <si>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</si>
  <si>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</si>
  <si>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</si>
  <si>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</si>
  <si>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</si>
  <si>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</si>
  <si>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</si>
  <si>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</si>
  <si>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</si>
  <si>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</si>
  <si>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</si>
  <si>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</si>
  <si>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</si>
  <si>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</si>
  <si>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</si>
  <si>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</si>
  <si>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</si>
  <si>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</si>
  <si>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</si>
  <si>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</si>
  <si>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</si>
  <si>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</si>
  <si>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</si>
  <si>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</si>
  <si>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</si>
  <si>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</si>
  <si>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</si>
  <si>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</si>
  <si>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</si>
  <si>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</si>
  <si>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</si>
  <si>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</si>
  <si>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</si>
  <si>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</si>
  <si>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</si>
  <si>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</si>
  <si>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</si>
  <si>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</si>
  <si>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</si>
  <si>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</si>
  <si>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</si>
  <si>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</si>
  <si>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</si>
  <si>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</si>
  <si>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</si>
  <si>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</si>
  <si>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</si>
  <si>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</si>
  <si>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</si>
  <si>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</si>
  <si>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</si>
  <si>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</si>
  <si>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</si>
  <si>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</si>
  <si>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</si>
  <si>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</si>
  <si>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</si>
  <si>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</si>
  <si>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</si>
  <si>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</si>
  <si>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</si>
  <si>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</si>
  <si>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</si>
  <si>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</si>
  <si>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</si>
  <si>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</si>
  <si>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</si>
  <si>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</si>
  <si>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</si>
  <si>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</si>
  <si>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</si>
  <si>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</si>
  <si>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</si>
  <si>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</si>
  <si>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</si>
  <si>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</si>
  <si>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</si>
  <si>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</si>
  <si>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</si>
  <si>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</si>
  <si>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</si>
  <si>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</si>
  <si>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</si>
  <si>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</si>
  <si>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</si>
  <si>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</si>
  <si>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</si>
  <si>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</si>
  <si>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</si>
  <si>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</si>
  <si>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</si>
  <si>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</si>
  <si>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</si>
  <si>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</si>
  <si>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</si>
  <si>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</si>
  <si>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</si>
  <si>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</si>
  <si>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</si>
  <si>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</si>
  <si>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</si>
  <si>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</si>
  <si>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</si>
  <si>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</si>
  <si>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</si>
  <si>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</si>
  <si>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</si>
  <si>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</si>
  <si>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</si>
  <si>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</si>
  <si>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</si>
  <si>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</si>
  <si>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</si>
  <si>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</si>
  <si>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</si>
  <si>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</si>
  <si>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</si>
  <si>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</si>
  <si>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</si>
  <si>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</si>
  <si>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</si>
  <si>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</si>
  <si>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</si>
  <si>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</si>
  <si>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</si>
  <si>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</si>
  <si>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</si>
  <si>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</si>
  <si>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</si>
  <si>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</si>
  <si>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</si>
  <si>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</si>
  <si>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</si>
  <si>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</si>
  <si>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</si>
  <si>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</si>
  <si>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</si>
  <si>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</si>
  <si>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</si>
  <si>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</si>
  <si>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</si>
  <si>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</si>
  <si>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</si>
  <si>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</si>
  <si>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</si>
  <si>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</si>
  <si>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</si>
  <si>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</si>
  <si>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</si>
  <si>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</si>
  <si>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</si>
  <si>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</si>
  <si>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</si>
  <si>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</si>
  <si>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</si>
  <si>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</si>
  <si>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</si>
  <si>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</si>
  <si>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</si>
  <si>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</si>
  <si>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</si>
  <si>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</si>
  <si>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</si>
  <si>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</si>
  <si>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</si>
  <si>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</si>
  <si>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</si>
  <si>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</si>
  <si>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</si>
  <si>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</si>
  <si>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</si>
  <si>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</si>
  <si>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</si>
  <si>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</si>
  <si>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</si>
  <si>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</si>
  <si>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</si>
  <si>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</si>
  <si>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</si>
  <si>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</si>
  <si>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</si>
  <si>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</si>
  <si>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</si>
  <si>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</si>
  <si>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</si>
  <si>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</si>
  <si>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</si>
  <si>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</si>
  <si>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</si>
  <si>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</si>
  <si>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</si>
  <si>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</si>
  <si>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</si>
  <si>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</si>
  <si>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</si>
  <si>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</si>
  <si>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</si>
  <si>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</si>
  <si>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</si>
  <si>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</si>
  <si>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</si>
  <si>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</si>
  <si>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</si>
  <si>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</si>
  <si>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</si>
  <si>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</si>
  <si>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</si>
  <si>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</si>
  <si>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</si>
  <si>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</si>
  <si>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</si>
  <si>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</si>
  <si>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</si>
  <si>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</si>
  <si>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</si>
  <si>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</si>
  <si>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</si>
  <si>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</si>
  <si>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</si>
  <si>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</si>
  <si>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</si>
  <si>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</si>
  <si>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</si>
  <si>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</si>
  <si>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</si>
  <si>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</si>
  <si>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</si>
  <si>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</si>
  <si>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</si>
  <si>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</si>
  <si>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</si>
  <si>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</si>
  <si>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</si>
  <si>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</si>
  <si>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</si>
  <si>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</si>
  <si>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</si>
  <si>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</si>
  <si>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</si>
  <si>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</si>
  <si>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</si>
  <si>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</si>
  <si>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</si>
  <si>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</si>
  <si>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</si>
  <si>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</si>
  <si>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</si>
  <si>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</si>
  <si>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</si>
  <si>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</si>
  <si>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</si>
  <si>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</si>
  <si>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</si>
  <si>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</si>
  <si>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</si>
  <si>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</si>
  <si>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</si>
  <si>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</si>
  <si>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</si>
  <si>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</si>
  <si>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</si>
  <si>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</si>
  <si>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</si>
  <si>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</si>
  <si>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</si>
  <si>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</si>
  <si>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</si>
  <si>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</si>
  <si>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</si>
  <si>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</si>
  <si>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</si>
  <si>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</si>
  <si>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</si>
  <si>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</si>
  <si>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</si>
  <si>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</si>
  <si>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</si>
  <si>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</si>
  <si>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</si>
  <si>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</si>
  <si>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</si>
  <si>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</si>
  <si>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</si>
  <si>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</si>
  <si>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</si>
  <si>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</si>
  <si>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</si>
  <si>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</si>
  <si>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</si>
  <si>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</si>
  <si>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</si>
  <si>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</si>
  <si>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</si>
  <si>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</si>
  <si>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</si>
  <si>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</si>
  <si>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</si>
  <si>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</si>
  <si>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</si>
  <si>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</si>
  <si>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</si>
  <si>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</si>
  <si>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</si>
  <si>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</si>
  <si>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</si>
  <si>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</si>
  <si>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</si>
  <si>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</si>
  <si>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</si>
  <si>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</si>
  <si>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</si>
  <si>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</si>
  <si>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</si>
  <si>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</si>
  <si>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</si>
  <si>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</si>
  <si>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</si>
  <si>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</si>
  <si>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</si>
  <si>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</si>
  <si>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</si>
  <si>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</si>
  <si>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</si>
  <si>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</si>
  <si>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</si>
  <si>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</si>
  <si>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</si>
  <si>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</si>
  <si>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</si>
  <si>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</si>
  <si>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</si>
  <si>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</si>
  <si>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</si>
  <si>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</si>
  <si>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</si>
  <si>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</si>
  <si>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</si>
  <si>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</si>
  <si>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</si>
  <si>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</si>
  <si>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</si>
  <si>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</si>
  <si>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</si>
  <si>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</si>
  <si>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</si>
  <si>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</si>
  <si>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</si>
  <si>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</si>
  <si>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</si>
  <si>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</si>
  <si>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</si>
  <si>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</si>
  <si>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</si>
  <si>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</si>
  <si>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</si>
  <si>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</si>
  <si>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</si>
  <si>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</si>
  <si>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</si>
  <si>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</si>
  <si>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</si>
  <si>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</si>
  <si>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</si>
  <si>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</si>
  <si>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</si>
  <si>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</si>
  <si>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</si>
  <si>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</si>
  <si>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</si>
  <si>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</si>
  <si>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</si>
  <si>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</si>
  <si>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</si>
  <si>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</si>
  <si>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</si>
  <si>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</si>
  <si>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</si>
  <si>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</si>
  <si>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</si>
  <si>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</si>
  <si>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</si>
  <si>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</si>
  <si>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</si>
  <si>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</si>
  <si>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</si>
  <si>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</si>
  <si>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</si>
  <si>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</si>
  <si>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</si>
  <si>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</si>
  <si>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</si>
  <si>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</si>
  <si>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</si>
  <si>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</si>
  <si>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</si>
  <si>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</si>
  <si>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</si>
  <si>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</si>
  <si>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</si>
  <si>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</si>
  <si>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</si>
  <si>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</si>
  <si>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</si>
  <si>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</si>
  <si>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</si>
  <si>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</si>
  <si>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</si>
  <si>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</si>
  <si>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</si>
  <si>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</si>
  <si>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</si>
  <si>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</si>
  <si>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</si>
  <si>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</si>
  <si>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</si>
  <si>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</si>
  <si>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</si>
  <si>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</si>
  <si>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</si>
  <si>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</si>
  <si>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</si>
  <si>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</si>
  <si>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</si>
  <si>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</si>
  <si>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</si>
  <si>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</si>
  <si>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</si>
  <si>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</si>
  <si>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</si>
  <si>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</si>
  <si>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</si>
  <si>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</si>
  <si>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</si>
  <si>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</si>
  <si>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</si>
  <si>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</si>
  <si>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</si>
  <si>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</si>
  <si>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</si>
  <si>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</si>
  <si>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</si>
  <si>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</si>
  <si>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</si>
  <si>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</si>
  <si>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</si>
  <si>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</si>
  <si>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</si>
  <si>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</si>
  <si>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</si>
  <si>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</si>
  <si>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</si>
  <si>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</si>
  <si>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</si>
  <si>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</si>
  <si>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</si>
  <si>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</si>
  <si>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</si>
  <si>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</si>
  <si>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</si>
  <si>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</si>
  <si>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</si>
  <si>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</si>
  <si>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</si>
  <si>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</si>
  <si>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</si>
  <si>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</si>
  <si>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</si>
  <si>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</si>
  <si>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</si>
  <si>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</si>
  <si>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</si>
  <si>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</si>
  <si>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</si>
  <si>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</si>
  <si>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</si>
  <si>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</si>
  <si>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</si>
  <si>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</si>
  <si>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</si>
  <si>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</si>
  <si>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</si>
  <si>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</si>
  <si>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</si>
  <si>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</si>
  <si>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</si>
  <si>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</si>
  <si>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</si>
  <si>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</si>
  <si>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</si>
  <si>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</si>
  <si>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</si>
  <si>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</si>
  <si>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</si>
  <si>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</si>
  <si>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</si>
  <si>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</si>
  <si>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</si>
  <si>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</si>
  <si>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</si>
  <si>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</si>
  <si>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</si>
  <si>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</si>
  <si>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</si>
  <si>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</si>
  <si>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</si>
  <si>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</si>
  <si>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</si>
  <si>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</si>
  <si>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</si>
  <si>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</si>
  <si>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</si>
  <si>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</si>
  <si>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</si>
  <si>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</si>
  <si>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</si>
  <si>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</si>
  <si>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</si>
  <si>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</si>
  <si>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</si>
  <si>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</si>
  <si>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</si>
  <si>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</si>
  <si>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</si>
  <si>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</si>
  <si>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</si>
  <si>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</si>
  <si>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</si>
  <si>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</si>
  <si>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</si>
  <si>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</si>
  <si>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</si>
  <si>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</si>
  <si>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</si>
  <si>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</si>
  <si>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</si>
  <si>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</si>
  <si>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</si>
  <si>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</si>
  <si>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</si>
  <si>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</si>
  <si>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</si>
  <si>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</si>
  <si>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</si>
  <si>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</si>
  <si>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</si>
  <si>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</si>
  <si>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</si>
  <si>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</si>
  <si>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</si>
  <si>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</si>
  <si>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</si>
  <si>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</si>
  <si>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</si>
  <si>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</si>
  <si>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</si>
  <si>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</si>
  <si>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</si>
  <si>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</si>
  <si>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</si>
  <si>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</si>
  <si>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</si>
  <si>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</si>
  <si>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</si>
  <si>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</si>
  <si>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</si>
  <si>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</si>
  <si>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</si>
  <si>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</si>
  <si>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</si>
  <si>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</si>
  <si>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</si>
  <si>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</si>
  <si>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</si>
  <si>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</si>
  <si>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</si>
  <si>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</si>
  <si>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</si>
  <si>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</si>
  <si>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</si>
  <si>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</si>
  <si>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</si>
  <si>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</si>
  <si>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</si>
  <si>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</si>
  <si>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</si>
  <si>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</si>
  <si>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</si>
  <si>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</si>
  <si>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</si>
  <si>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</si>
  <si>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</si>
  <si>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</si>
  <si>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</si>
  <si>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</si>
  <si>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</si>
  <si>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</si>
  <si>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</si>
  <si>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</si>
  <si>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</si>
  <si>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</si>
  <si>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</si>
  <si>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</si>
  <si>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</si>
  <si>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</si>
  <si>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</si>
  <si>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</si>
  <si>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</si>
  <si>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</si>
  <si>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</si>
  <si>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</si>
  <si>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</si>
  <si>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</si>
  <si>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</si>
  <si>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</si>
  <si>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</si>
  <si>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</si>
  <si>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</si>
  <si>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</si>
  <si>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</si>
  <si>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</si>
  <si>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</si>
  <si>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</si>
  <si>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</si>
  <si>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</si>
  <si>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</si>
  <si>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</si>
  <si>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</si>
  <si>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</si>
  <si>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</si>
  <si>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</si>
  <si>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</si>
  <si>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</si>
  <si>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</si>
  <si>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</si>
  <si>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</si>
  <si>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</si>
  <si>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</si>
  <si>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</si>
  <si>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</si>
  <si>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</si>
  <si>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</si>
  <si>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</si>
  <si>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</si>
  <si>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</si>
  <si>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</si>
  <si>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</si>
  <si>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</si>
  <si>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</si>
  <si>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</si>
  <si>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</si>
  <si>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</si>
  <si>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</si>
  <si>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</si>
  <si>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</si>
  <si>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</si>
  <si>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</si>
  <si>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</si>
  <si>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</si>
  <si>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</si>
  <si>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</si>
  <si>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</si>
  <si>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</si>
  <si>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</si>
  <si>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</si>
  <si>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</si>
  <si>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</si>
  <si>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</si>
  <si>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</si>
  <si>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</si>
  <si>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</si>
  <si>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</si>
  <si>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</si>
  <si>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</si>
  <si>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</si>
  <si>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</si>
  <si>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</si>
  <si>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</si>
  <si>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</si>
  <si>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</si>
  <si>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</si>
  <si>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</si>
  <si>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</si>
  <si>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</si>
  <si>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</si>
  <si>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</si>
  <si>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</si>
  <si>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</si>
  <si>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</si>
  <si>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</si>
  <si>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</si>
  <si>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</si>
  <si>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</si>
  <si>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</si>
  <si>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</si>
  <si>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</si>
  <si>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</si>
  <si>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</si>
  <si>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</si>
  <si>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</si>
  <si>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</si>
  <si>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</si>
  <si>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</si>
  <si>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</si>
  <si>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</si>
  <si>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</si>
  <si>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</si>
  <si>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</si>
  <si>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</si>
  <si>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</si>
  <si>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</si>
  <si>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</si>
  <si>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</si>
  <si>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</si>
  <si>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</si>
  <si>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</si>
  <si>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</si>
  <si>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</si>
  <si>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</si>
  <si>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</si>
  <si>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</si>
  <si>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</si>
  <si>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</si>
  <si>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</si>
  <si>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</si>
  <si>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</si>
  <si>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</si>
  <si>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</si>
  <si>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</si>
  <si>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</si>
  <si>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</si>
  <si>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</si>
  <si>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</si>
  <si>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</si>
  <si>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</si>
  <si>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</si>
  <si>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</si>
  <si>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</si>
  <si>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</si>
  <si>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</si>
  <si>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</si>
  <si>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</si>
  <si>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</si>
  <si>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</si>
  <si>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</si>
  <si>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</si>
  <si>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</si>
  <si>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</si>
  <si>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</si>
  <si>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</si>
  <si>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</si>
  <si>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</si>
  <si>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</si>
  <si>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</si>
  <si>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</si>
  <si>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</si>
  <si>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</si>
  <si>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</si>
  <si>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</si>
  <si>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</si>
  <si>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</si>
  <si>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</si>
  <si>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</si>
  <si>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</si>
  <si>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</si>
  <si>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</si>
  <si>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</si>
  <si>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</si>
  <si>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</si>
  <si>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</si>
  <si>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</si>
  <si>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</si>
  <si>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</si>
  <si>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</si>
  <si>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</si>
  <si>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</si>
  <si>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</si>
  <si>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</si>
  <si>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</si>
  <si>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</si>
  <si>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</si>
  <si>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</si>
  <si>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</si>
  <si>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</si>
  <si>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</si>
  <si>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</si>
  <si>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</si>
  <si>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</si>
  <si>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</si>
  <si>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</si>
  <si>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</si>
  <si>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</si>
  <si>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</si>
  <si>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</si>
  <si>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</si>
  <si>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</si>
  <si>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</si>
  <si>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</si>
  <si>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</si>
  <si>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</si>
  <si>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</si>
  <si>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</si>
  <si>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</si>
  <si>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</si>
  <si>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</si>
  <si>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</si>
  <si>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</si>
  <si>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</si>
  <si>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</si>
  <si>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</si>
  <si>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</si>
  <si>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</si>
  <si>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</si>
  <si>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</si>
  <si>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</si>
  <si>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</si>
  <si>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</si>
  <si>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</si>
  <si>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</si>
  <si>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</si>
  <si>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</si>
  <si>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</si>
  <si>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</si>
  <si>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</si>
  <si>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</si>
  <si>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</si>
  <si>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</si>
  <si>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</si>
  <si>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</si>
  <si>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</si>
  <si>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</si>
  <si>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</si>
  <si>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</si>
  <si>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</si>
  <si>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</si>
  <si>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</si>
  <si>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</si>
  <si>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</si>
  <si>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</si>
  <si>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</si>
  <si>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</si>
  <si>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</si>
  <si>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</si>
  <si>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</si>
  <si>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</si>
  <si>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</si>
  <si>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</si>
  <si>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</si>
  <si>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</si>
  <si>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</si>
  <si>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</si>
  <si>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</si>
  <si>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</si>
  <si>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</si>
  <si>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</si>
  <si>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</si>
  <si>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</si>
  <si>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</si>
  <si>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</si>
  <si>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</si>
  <si>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</si>
  <si>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</si>
  <si>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</si>
  <si>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</si>
  <si>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</si>
  <si>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</si>
  <si>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</si>
  <si>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</si>
  <si>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</si>
  <si>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</si>
  <si>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</si>
  <si>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</si>
  <si>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</si>
  <si>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</si>
  <si>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</si>
  <si>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</si>
  <si>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</si>
  <si>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</si>
  <si>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</si>
  <si>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</si>
  <si>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</si>
  <si>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</si>
  <si>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</si>
  <si>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</si>
  <si>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</si>
  <si>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</si>
  <si>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</si>
  <si>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</si>
  <si>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</si>
  <si>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</si>
  <si>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</si>
  <si>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</si>
  <si>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</si>
  <si>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</si>
  <si>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</si>
  <si>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</si>
  <si>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</si>
  <si>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</si>
  <si>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</si>
  <si>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</si>
  <si>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</si>
  <si>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</si>
  <si>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</si>
  <si>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</si>
  <si>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</si>
  <si>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</si>
  <si>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</si>
  <si>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</si>
  <si>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</si>
  <si>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</si>
  <si>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</si>
  <si>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</si>
  <si>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</si>
  <si>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</si>
  <si>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</si>
  <si>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</si>
  <si>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</si>
  <si>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</si>
  <si>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</si>
  <si>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</si>
  <si>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</si>
  <si>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</si>
  <si>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</si>
  <si>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</si>
  <si>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</si>
  <si>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</si>
  <si>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</si>
  <si>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</si>
  <si>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</si>
  <si>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</si>
  <si>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</si>
  <si>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</si>
  <si>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</si>
  <si>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</si>
  <si>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</si>
  <si>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</si>
  <si>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</si>
  <si>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</si>
  <si>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</si>
  <si>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</si>
  <si>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</si>
  <si>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</si>
  <si>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</si>
  <si>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</si>
  <si>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</si>
  <si>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</si>
  <si>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</si>
  <si>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</si>
  <si>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</si>
  <si>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</si>
  <si>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</si>
  <si>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</si>
  <si>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</si>
  <si>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</si>
  <si>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</si>
  <si>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</si>
  <si>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</si>
  <si>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</si>
  <si>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</si>
  <si>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</si>
  <si>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</si>
  <si>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</si>
  <si>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</si>
  <si>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</si>
  <si>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</si>
  <si>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</si>
  <si>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</si>
  <si>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</si>
  <si>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</si>
  <si>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</si>
  <si>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</si>
  <si>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</si>
  <si>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</si>
  <si>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</si>
  <si>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</si>
  <si>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</si>
  <si>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</si>
  <si>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</si>
  <si>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</si>
  <si>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</si>
  <si>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</si>
  <si>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</si>
  <si>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</si>
  <si>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</si>
  <si>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</si>
  <si>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</si>
  <si>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</si>
  <si>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</si>
  <si>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</si>
  <si>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</si>
  <si>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</si>
  <si>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</si>
  <si>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</si>
  <si>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</si>
  <si>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</si>
  <si>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</si>
  <si>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</si>
  <si>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</si>
  <si>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</si>
  <si>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</si>
  <si>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</si>
  <si>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</si>
  <si>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</si>
  <si>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</si>
  <si>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</si>
  <si>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</si>
  <si>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</si>
  <si>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</si>
  <si>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</si>
  <si>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</si>
  <si>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</si>
  <si>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</si>
  <si>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</si>
  <si>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</si>
  <si>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</si>
  <si>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</si>
  <si>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</si>
  <si>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</si>
  <si>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</si>
  <si>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</si>
  <si>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</si>
  <si>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</si>
  <si>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</si>
  <si>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</si>
  <si>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</si>
  <si>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</si>
  <si>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</si>
  <si>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</si>
  <si>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</si>
  <si>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</si>
  <si>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</si>
  <si>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</si>
  <si>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</si>
  <si>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</si>
  <si>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</si>
  <si>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</si>
  <si>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</si>
  <si>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</si>
  <si>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</si>
  <si>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</si>
  <si>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</si>
  <si>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</si>
  <si>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</si>
  <si>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</si>
  <si>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</si>
  <si>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</si>
  <si>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</si>
  <si>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</si>
  <si>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</si>
  <si>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</si>
  <si>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</si>
  <si>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</si>
  <si>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</si>
  <si>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</si>
  <si>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</si>
  <si>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</si>
  <si>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</si>
  <si>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</si>
  <si>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</si>
  <si>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</si>
  <si>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</si>
  <si>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</si>
  <si>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</si>
  <si>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</si>
  <si>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</si>
  <si>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</si>
  <si>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</si>
  <si>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</si>
  <si>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</si>
  <si>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</si>
  <si>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</si>
  <si>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</si>
  <si>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</si>
  <si>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</si>
  <si>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</si>
  <si>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</si>
  <si>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</si>
  <si>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</si>
  <si>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</si>
  <si>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</si>
  <si>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</si>
  <si>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</si>
  <si>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</si>
  <si>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</si>
  <si>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</si>
  <si>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</si>
  <si>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</si>
  <si>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</si>
  <si>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</si>
  <si>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</si>
  <si>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</si>
  <si>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</si>
  <si>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</si>
  <si>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</si>
  <si>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</si>
  <si>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</si>
  <si>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</si>
  <si>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</si>
  <si>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</si>
  <si>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</si>
  <si>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</si>
  <si>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</si>
  <si>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</si>
  <si>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</si>
  <si>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</si>
  <si>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</si>
  <si>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</si>
  <si>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</si>
  <si>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</si>
  <si>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</si>
  <si>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</si>
  <si>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</si>
  <si>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</si>
  <si>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</si>
  <si>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</si>
  <si>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</si>
  <si>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</si>
  <si>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</si>
  <si>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</si>
  <si>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</si>
  <si>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</si>
  <si>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</si>
  <si>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</si>
  <si>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</si>
  <si>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</si>
  <si>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</si>
  <si>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</si>
  <si>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</si>
  <si>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</si>
  <si>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</si>
  <si>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</si>
  <si>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</si>
  <si>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</si>
  <si>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</si>
  <si>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</si>
  <si>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</si>
  <si>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</si>
  <si>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</si>
  <si>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</si>
  <si>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</si>
  <si>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</si>
  <si>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</si>
  <si>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</si>
  <si>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</si>
  <si>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</si>
  <si>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</si>
  <si>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</si>
  <si>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</si>
  <si>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</si>
  <si>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</si>
  <si>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</si>
  <si>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</si>
  <si>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</si>
  <si>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</si>
  <si>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</si>
  <si>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</si>
  <si>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</si>
  <si>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</si>
  <si>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</si>
  <si>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</si>
  <si>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</si>
  <si>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</si>
  <si>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</si>
  <si>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</si>
  <si>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</si>
  <si>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</si>
  <si>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</si>
  <si>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</si>
  <si>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</si>
  <si>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</si>
  <si>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</si>
  <si>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</si>
  <si>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</si>
  <si>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</si>
  <si>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</si>
  <si>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</si>
  <si>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</si>
  <si>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</si>
  <si>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</si>
  <si>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</si>
  <si>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</si>
  <si>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</si>
  <si>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</si>
  <si>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</si>
  <si>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</si>
  <si>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</si>
  <si>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</si>
  <si>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</si>
  <si>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</si>
  <si>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</si>
  <si>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</si>
  <si>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</si>
  <si>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</si>
  <si>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</si>
  <si>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</si>
  <si>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</si>
  <si>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</si>
  <si>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</si>
  <si>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</si>
  <si>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</si>
  <si>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</si>
  <si>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</si>
  <si>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</si>
  <si>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</si>
  <si>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</si>
  <si>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</si>
  <si>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</si>
  <si>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</si>
  <si>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</si>
  <si>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</si>
  <si>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</si>
  <si>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</si>
  <si>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</si>
  <si>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</si>
  <si>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</si>
  <si>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</si>
  <si>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</si>
  <si>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</si>
  <si>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</si>
  <si>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</si>
  <si>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</si>
  <si>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</si>
  <si>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</si>
  <si>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</si>
  <si>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</si>
  <si>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</si>
  <si>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</si>
  <si>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</si>
  <si>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</si>
  <si>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</si>
  <si>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</si>
  <si>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</si>
  <si>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</si>
  <si>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</si>
  <si>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</si>
  <si>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</si>
  <si>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</si>
  <si>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</si>
  <si>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</si>
  <si>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</si>
  <si>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</si>
  <si>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</si>
  <si>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</si>
  <si>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</si>
  <si>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</si>
  <si>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</si>
  <si>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</si>
  <si>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</si>
  <si>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</si>
  <si>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</si>
  <si>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</si>
  <si>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</si>
  <si>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</si>
  <si>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</si>
  <si>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</si>
  <si>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</si>
  <si>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</si>
  <si>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</si>
  <si>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</si>
  <si>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</si>
  <si>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</si>
  <si>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</si>
  <si>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</si>
  <si>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</si>
  <si>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</si>
  <si>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</si>
  <si>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</si>
  <si>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</si>
  <si>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</si>
  <si>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</si>
  <si>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</si>
  <si>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</si>
  <si>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</si>
  <si>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</si>
  <si>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</si>
  <si>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</si>
  <si>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</si>
  <si>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</si>
  <si>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</si>
  <si>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</si>
  <si>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</si>
  <si>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</si>
  <si>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</si>
  <si>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</si>
  <si>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</si>
  <si>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</si>
  <si>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</si>
  <si>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</si>
  <si>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</si>
  <si>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</si>
  <si>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</si>
  <si>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</si>
  <si>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</si>
  <si>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</si>
  <si>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</si>
  <si>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</si>
  <si>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</si>
  <si>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</si>
  <si>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</si>
  <si>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</si>
  <si>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</si>
  <si>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</si>
  <si>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</si>
  <si>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</si>
  <si>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</si>
  <si>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</si>
  <si>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</si>
  <si>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</si>
  <si>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</si>
  <si>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</si>
  <si>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</si>
  <si>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</si>
  <si>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</si>
  <si>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</si>
  <si>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</si>
  <si>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</si>
  <si>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</si>
  <si>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</si>
  <si>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</si>
  <si>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</si>
  <si>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</si>
  <si>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</si>
  <si>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</si>
  <si>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</si>
  <si>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</si>
  <si>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</si>
  <si>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</si>
  <si>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</si>
  <si>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</si>
  <si>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</si>
  <si>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</si>
  <si>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</si>
  <si>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</si>
  <si>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</si>
  <si>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</si>
  <si>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</si>
  <si>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</si>
  <si>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</si>
  <si>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</si>
  <si>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</si>
  <si>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</si>
  <si>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</si>
  <si>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</si>
  <si>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</si>
  <si>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</si>
  <si>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</si>
  <si>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</si>
  <si>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</si>
  <si>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</si>
  <si>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</si>
  <si>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</si>
  <si>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</si>
  <si>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</si>
  <si>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</si>
  <si>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</si>
  <si>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</si>
  <si>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</si>
  <si>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</si>
  <si>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</si>
  <si>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</si>
  <si>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</si>
  <si>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</si>
  <si>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</si>
  <si>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</si>
  <si>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</si>
  <si>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</si>
  <si>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</si>
  <si>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</si>
  <si>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</si>
  <si>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</si>
  <si>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</si>
  <si>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</si>
  <si>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</si>
  <si>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</si>
  <si>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</si>
  <si>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</si>
  <si>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</si>
  <si>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</si>
  <si>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</si>
  <si>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</si>
  <si>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</si>
  <si>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</si>
  <si>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</si>
  <si>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</si>
  <si>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</si>
  <si>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</si>
  <si>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</si>
  <si>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</si>
  <si>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</si>
  <si>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</si>
  <si>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</si>
  <si>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</si>
  <si>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</si>
  <si>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</si>
  <si>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</si>
  <si>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</si>
  <si>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</si>
  <si>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</si>
  <si>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</si>
  <si>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</si>
  <si>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</si>
  <si>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</si>
  <si>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</si>
  <si>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</si>
  <si>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</si>
  <si>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</si>
  <si>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</si>
  <si>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</si>
  <si>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</si>
  <si>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</si>
  <si>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</si>
  <si>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</si>
  <si>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</si>
  <si>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</si>
  <si>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</si>
  <si>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</si>
  <si>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</si>
  <si>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</si>
  <si>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</si>
  <si>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</si>
  <si>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</si>
  <si>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</si>
  <si>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</si>
  <si>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</si>
  <si>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</si>
  <si>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</si>
  <si>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</si>
  <si>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PCM-20251108-00000666</t>
  </si>
  <si>
    <t xml:space="preserve">ETA 45 min </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</si>
  <si>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</si>
  <si>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</si>
  <si>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</si>
  <si>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</si>
  <si>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</si>
  <si>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</si>
  <si>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</si>
  <si>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</si>
  <si>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</si>
  <si>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</si>
  <si>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</si>
  <si>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</si>
  <si>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No pcm</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</si>
  <si>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</si>
  <si>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</si>
  <si>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</si>
  <si>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</si>
  <si>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</si>
  <si>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</si>
  <si>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</si>
  <si>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</si>
  <si>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</si>
  <si>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</si>
  <si>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</si>
  <si>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need 35 min </t>
  </si>
  <si>
    <t>PCM-20251108-00000589</t>
  </si>
  <si>
    <t>ETA 70 mins</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</si>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</sst>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4" totalsRowShown="0" headerRowDxfId="31" dataDxfId="30" headerRowBorderDxfId="28" tableBorderDxfId="29">
  <autoFilter ref="A1:L2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306.45412106481672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45969.402546990743</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45969.402546990743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45969.402546990743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45969.402546990743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45969.402546990743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45969.402546990743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45969.402546990743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45969.402546990743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45969.402546990743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45969.402546990743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45969.402546990743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45969.402546990743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45969.402546990743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45969.402546990743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45969.402546990743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45969.402546990743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45969.402546990743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45969.402546990743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45969.402546990743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45969.402546990743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45969.402546990743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45969.402546990743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45969.402546990743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45969.402546990743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45969.402546990743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45969.402546990743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45969.402546990743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45969.402546990743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45969.402546990743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45969.402546990743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45969.402546990743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45969.402546990743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45969.402546990743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45969.402546990743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45969.402546990743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45969.402546990743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45969.402546990743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45969.402546990743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45969.402546990743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45969.402546990743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45969.402546990743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45969.402546990743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45969.402546990743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45969.402546990743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45969.402546990743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45969.402546990743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45969.402546990743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45969.402546990743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45969.402546990743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45969.402546990743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45969.402546990743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45969.402546990743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45969.402546990743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45969.402546990743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45969.402546990743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45969.402546990743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45969.402546990743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45969.402546990743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45969.402546990743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45969.402546990743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45969.402546990743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45969.402546990743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45969.402546990743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45969.402546990743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45969.402546990743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45969.402546990743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45969.402546990743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45969.402546990743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45969.402546990743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45969.402546990743</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45969.402546990743</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144.40270902778138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45969.402546990743</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7.8785416670143604E-2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23066</v>
      </c>
      <c r="E6" s="103" t="s">
        <v>39021</v>
      </c>
      <c r="F6" s="104">
        <v>45969.398958333331</v>
      </c>
      <c r="G6" s="105">
        <f t="shared" ca="1" si="0"/>
        <v>3.5886574114556424E-3</v>
      </c>
      <c r="H6" s="104">
        <v>45969.392013888886</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45969.402546990743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45969.402546990743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45969.402546990743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45969.402546990743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45969.402546990743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45969.402546990743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45969.402546990743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45969.402546990743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45969.402546990743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45969.402546990743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45969.402546990743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45969.402546990743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45969.402546990743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45969.402546990743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45969.402546990743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45969.402546990743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45969.402546990743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45969.402546990743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45969.402546990743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45969.402546990743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45969.402546990743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45969.402546990743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45969.402546990743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45969.402546990743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45969.402546990743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45969.402546990743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45969.402546990743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45969.402546990743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45969.402546990743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45969.402546990743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45969.402546990743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45969.402546990743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45969.402546990743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45969.402546990743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45969.402546990743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45969.402546990743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45969.402546990743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45969.402546990743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45969.402546990743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45969.402546990743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45969.402546990743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45969.402546990743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45969.402546990743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45969.402546990743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45969.402546990743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45969.402546990743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45969.402546990743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45969.402546990743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45969.402546990743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45969.402546990743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45969.402546990743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45969.402546990743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45969.402546990743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45969.402546990743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45969.402546990743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45969.402546990743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45969.402546990743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45969.402546990743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45969.402546990743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45969.402546990743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45969.402546990743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45969.402546990743</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39112</v>
      </c>
      <c r="B2" s="61" t="str">
        <f>IFERROR(VLOOKUP(D2,DB!A:K,11,0),"")</f>
        <v>R3</v>
      </c>
      <c r="C2" s="18">
        <v>2</v>
      </c>
      <c r="D2" s="18" t="s">
        <v>15783</v>
      </c>
      <c r="E2" s="18" t="s">
        <v>39021</v>
      </c>
      <c r="F2" s="20">
        <v>45969.350451388891</v>
      </c>
      <c r="G2" s="21">
        <f t="shared" ref="G2:G17" ca="1" si="0">IFERROR(NOW()-F2,"-")</f>
        <v>5.2095601851760875E-2</v>
      </c>
      <c r="H2" s="22">
        <v>45969.350451388891</v>
      </c>
      <c r="I2" s="19" t="str">
        <f>IFERROR(VLOOKUP(D2,DB!A:F,6,0),"")</f>
        <v>SCECO</v>
      </c>
      <c r="J2" s="18" t="str">
        <f>IFERROR(VLOOKUP(D2,DB!A:G,7,0),"")</f>
        <v>Dead</v>
      </c>
      <c r="K2" s="45" t="s">
        <v>39113</v>
      </c>
      <c r="L2" s="23" t="str">
        <f>IFERROR(VLOOKUP(D2,DB!A:I,9,0),"")</f>
        <v>Latis</v>
      </c>
    </row>
    <row r="3" spans="1:13" s="24" customFormat="1" ht="15" customHeight="1">
      <c r="A3" s="19"/>
      <c r="B3" s="61" t="str">
        <f>IFERROR(VLOOKUP(D3,DB!A:K,11,0),"")</f>
        <v/>
      </c>
      <c r="C3" s="18"/>
      <c r="D3" s="18"/>
      <c r="E3" s="18"/>
      <c r="F3" s="20"/>
      <c r="G3" s="21">
        <f t="shared" ca="1" si="0"/>
        <v>45969.402546990743</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45969.402546990743</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45969.402546990743</v>
      </c>
      <c r="H5" s="22" t="s">
        <v>39114</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45969.402546990743</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45969.402546990743</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45969.402546990743</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45969.402546990743</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45969.402546990743</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45969.402546990743</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45969.402546990743</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45969.402546990743</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45969.402546990743</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45969.402546990743</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45969.402546990743</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45969.402546990743</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39115</v>
      </c>
      <c r="D18" s="18"/>
      <c r="E18" s="18"/>
      <c r="F18" s="20"/>
      <c r="G18" s="21">
        <f t="shared" ref="G18:G81" ca="1" si="1">IFERROR(NOW()-F18,"-")</f>
        <v>45969.402546990743</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45969.402546990743</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45969.402546990743</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45969.402546990743</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45969.402546990743</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45969.402546990743</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45969.402546990743</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45969.402546990743</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45969.402546990743</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45969.402546990743</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45969.402546990743</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45969.402546990743</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45969.402546990743</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45969.402546990743</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45969.402546990743</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45969.402546990743</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45969.402546990743</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45969.402546990743</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45969.402546990743</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45969.402546990743</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45969.402546990743</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45969.402546990743</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45969.402546990743</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45969.402546990743</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45969.402546990743</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45969.402546990743</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45969.402546990743</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45969.402546990743</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45969.402546990743</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45969.402546990743</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45969.402546990743</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45969.402546990743</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45969.402546990743</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45969.402546990743</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45969.402546990743</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45969.402546990743</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45969.402546990743</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45969.402546990743</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45969.402546990743</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45969.402546990743</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45969.402546990743</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45969.402546990743</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45969.402546990743</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45969.402546990743</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45969.402546990743</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45969.402546990743</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45969.402546990743</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45969.402546990743</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45969.402546990743</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45969.402546990743</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45969.402546990743</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45969.402546990743</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45969.402546990743</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45969.402546990743</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45969.402546990743</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45969.402546990743</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45969.402546990743</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45969.402546990743</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45969.402546990743</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45969.402546990743</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45969.402546990743</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45969.402546990743</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45969.402546990743</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45969.402546990743</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45969.402546990743</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45969.402546990743</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45969.402546990743</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45969.402546990743</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45969.402546990743</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45969.402546990743</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45969.402546990743</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45969.402546990743</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45969.402546990743</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45969.402546990743</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45969.402546990743</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45969.402546990743</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45969.402546990743</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45969.402546990743</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45969.402546990743</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45969.402546990743</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45969.402546990743</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45969.402546990743</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45969.402546990743</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45969.402546990743</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45969.402546990743</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45969.402546990743</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45969.402546990743</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45969.402546990743</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45969.402546990743</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45969.402546990743</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45969.402546990743</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45969.402546990743</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45969.402546990743</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45969.402546990743</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45969.402546990743</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45969.402546990743</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45969.402546990743</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45969.402546990743</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45969.402546990743</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45969.402546990743</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45969.402546990743</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45969.402546990743</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45969.402546990743</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45969.402546990743</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45969.402546990743</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45969.402546990743</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45969.402546990743</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45969.402546990743</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45969.402546990743</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45969.402546990743</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45969.402546990743</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45969.402546990743</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45969.402546990743</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45969.402546990743</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45969.402546990743</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45969.402546990743</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45969.402546990743</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45969.402546990743</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45969.402546990743</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45969.402546990743</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45969.402546990743</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45969.402546990743</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45969.402546990743</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45969.402546990743</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45969.402546990743</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45969.402546990743</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45969.402546990743</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45969.402546990743</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45969.402546990743</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45969.402546990743</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45969.402546990743</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45969.402546990743</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45969.402546990743</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45969.402546990743</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45969.402546990743</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45969.402546990743</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45969.402546990743</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45969.402546990743</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45969.402546990743</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45969.402546990743</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45969.402546990743</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45969.402546990743</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45969.402546990743</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45969.402546990743</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45969.402546990743</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45969.402546990743</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45969.402546990743</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45969.402546990743</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45969.402546990743</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45969.402546990743</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45969.402546990743</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45969.402546990743</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45969.402546990743</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45969.402546990743</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45969.402546990743</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45969.402546990743</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45969.402546990743</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45969.402546990743</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45969.402546990743</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45969.402546990743</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45969.402546990743</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45969.402546990743</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45969.402546990743</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45969.402546990743</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45969.402546990743</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45969.402546990743</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45969.402546990743</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45969.402546990743</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45969.402546990743</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45969.402546990743</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45969.402546990743</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45969.402546990743</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45969.402546990743</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45969.402546990743</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45969.402546990743</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45969.402546990743</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45969.402546990743</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45969.402546990743</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45969.402546990743</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45969.402546990743</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45969.402546990743</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45969.402546990743</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45969.402546990743</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45969.402546990743</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45969.402546990743</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45969.402546990743</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45969.402546990743</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45969.402546990743</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45969.402546990743</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45969.402546990743</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45969.402546990743</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45969.402546990743</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45969.402546990743</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45969.402546990743</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45969.402546990743</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45969.402546990743</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45969.402546990743</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45969.402546990743</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45969.402546990743</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45969.402546990743</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45969.402546990743</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45969.402546990743</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45969.402546990743</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45969.402546990743</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45969.402546990743</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45969.402546990743</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45969.402546990743</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45969.402546990743</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45969.402546990743</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45969.402546990743</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45969.402546990743</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45969.402546990743</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45969.402546990743</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45969.402546990743</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45969.402546990743</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45969.402546990743</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45969.402546990743</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45969.402546990743</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45969.402546990743</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45969.402546990743</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45969.402546990743</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45969.402546990743</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45969.402546990743</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45969.402546990743</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45969.402546990743</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45969.402546990743</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45969.402546990743</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45969.402546990743</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45969.402546990743</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45969.402546990743</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45969.402546990743</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45969.402546990743</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45969.402546990743</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45969.402546990743</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45969.402546990743</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45969.402546990743</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45969.402546990743</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45969.402546990743</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45969.402546990743</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45969.402546990743</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45969.402546990743</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45969.402546990743</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45969.402546990743</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45969.402546990743</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45969.402546990743</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45969.402546990743</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45969.402546990743</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45969.402546990743</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45969.402546990743</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45969.402546990743</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45969.402546990743</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45969.402546990743</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45969.402546990743</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45969.402546990743</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45969.402546990743</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45969.402546990743</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45969.402546990743</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45969.402546990743</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45969.402546990743</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45969.402546990743</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45969.402546990743</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45969.402546990743</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45969.402546990743</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45969.402546990743</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45969.402546990743</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45969.402546990743</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45969.402546990743</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45969.402546990743</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45969.402546990743</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45969.402546990743</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45969.402546990743</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45969.402546990743</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45969.402546990743</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45969.402546990743</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45969.402546990743</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45969.402546990743</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45969.402546990743</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45969.402546990743</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45969.402546990743</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45969.402546990743</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45969.402546990743</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45969.402546990743</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45969.402546990743</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45969.402546990743</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45969.402546990743</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45969.402546990743</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45969.402546990743</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45969.402546990743</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45969.402546990743</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45969.402546990743</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45969.402546990743</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45969.402546990743</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45969.402546990743</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45969.402546990743</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45969.402546990743</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45969.402546990743</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45969.402546990743</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45969.402546990743</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45969.402546990743</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45969.402546990743</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45969.402546990743</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45969.402546990743</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45969.402546990743</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45969.402546990743</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45969.402546990743</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45969.402546990743</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45969.402546990743</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45969.402546990743</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45969.402546990743</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45969.402546990743</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45969.402546990743</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45969.402546990743</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45969.402546990743</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45969.402546990743</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45969.402546990743</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45969.402546990743</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45969.402546990743</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45969.402546990743</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45969.402546990743</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45969.402546990743</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45969.402546990743</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45969.402546990743</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45969.402546990743</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45969.402546990743</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45969.402546990743</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45969.402546990743</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45969.402546990743</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45969.402546990743</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45969.402546990743</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45969.402546990743</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45969.402546990743</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45969.402546990743</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45969.402546990743</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45969.402546990743</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45969.402546990743</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45969.402546990743</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45969.402546990743</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45969.402546990743</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45969.402546990743</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45969.402546990743</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45969.402546990743</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45969.402546990743</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45969.402546990743</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45969.402546990743</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45969.402546990743</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45969.402546990743</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45969.402546990743</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45969.402546990743</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45969.402546990743</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45969.402546990743</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45969.402546990743</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45969.402546990743</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45969.402546990743</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45969.402546990743</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45969.402546990743</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45969.402546990743</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45969.402546990743</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45969.402546990743</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45969.402546990743</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45969.402546990743</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45969.402546990743</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45969.402546990743</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45969.402546990743</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45969.402546990743</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45969.402546990743</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45969.402546990743</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45969.402546990743</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45969.402546990743</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45969.402546990743</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45969.402546990743</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45969.402546990743</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45969.402546990743</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45969.402546990743</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45969.402546990743</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45969.402546990743</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45969.402546990743</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45969.402546990743</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45969.402546990743</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45969.402546990743</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45969.402546990743</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45969.402546990743</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45969.402546990743</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45969.402546990743</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45969.402546990743</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45969.402546990743</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45969.402546990743</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45969.402546990743</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45969.402546990743</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45969.402546990743</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45969.402546990743</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45969.402546990743</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45969.402546990743</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45969.402546990743</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45969.402546990743</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45969.402546990743</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45969.402546990743</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45969.402546990743</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45969.402546990743</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45969.402546990743</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45969.402546990743</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45969.402546990743</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45969.402546990743</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45969.402546990743</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45969.402546990743</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45969.402546990743</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45969.402546990743</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45969.402546990743</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45969.402546990743</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45969.402546990743</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45969.402546990743</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45969.402546990743</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45969.402546990743</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45969.402546990743</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45969.402546990743</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45969.402546990743</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45969.402546990743</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45969.402546990743</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45969.402546990743</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45969.402546990743</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45969.402546990743</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45969.402546990743</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45969.402546990743</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45969.402546990743</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45969.402546990743</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45969.402546990743</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45969.402546990743</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45969.402546990743</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45969.402546990743</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45969.402546990743</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45969.402546990743</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45969.402546990743</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45969.402546990743</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45969.402546990743</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45969.402546990743</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45969.402546990743</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45969.402546990743</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45969.402546990743</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45969.402546990743</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45969.402546990743</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45969.402546990743</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45969.402546990743</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45969.402546990743</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45969.402546990743</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45969.402546990743</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45969.402546990743</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45969.402546990743</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45969.402546990743</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45969.402546990743</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45969.402546990743</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45969.402546990743</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45969.402546990743</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45969.402546990743</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45969.402546990743</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45969.402546990743</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45969.402546990743</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45969.402546990743</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45969.402546990743</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45969.402546990743</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45969.402546990743</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45969.402546990743</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45969.402546990743</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45969.402546990743</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45969.402546990743</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45969.402546990743</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45969.402546990743</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45969.402546990743</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45969.402546990743</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45969.402546990743</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45969.402546990743</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45969.402546990743</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45969.402546990743</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45969.402546990743</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45969.402546990743</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45969.402546990743</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45969.402546990743</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45969.402546990743</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45969.402546990743</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45969.402546990743</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45969.402546990743</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45969.402546990743</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45969.402546990743</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45969.402546990743</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45969.402546990743</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45969.402546990743</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45969.402546990743</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45969.402546990743</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45969.402546990743</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45969.402546990743</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45969.402546990743</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45969.402546990743</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45969.402546990743</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45969.402546990743</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45969.402546990743</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45969.402546990743</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45969.402546990743</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45969.402546990743</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45969.402546990743</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45969.402546990743</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45969.402546990743</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45969.402546990743</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45969.402546990743</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45969.402546990743</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45969.402546990743</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45969.402546990743</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45969.402546990743</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45969.402546990743</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45969.402546990743</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45969.402546990743</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45969.402546990743</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45969.402546990743</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45969.402546990743</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45969.402546990743</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45969.402546990743</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45969.402546990743</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45969.402546990743</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45969.402546990743</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45969.402546990743</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45969.402546990743</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45969.402546990743</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45969.402546990743</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45969.402546990743</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45969.402546990743</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45969.402546990743</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45969.402546990743</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45969.402546990743</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45969.402546990743</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45969.402546990743</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45969.402546990743</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45969.402546990743</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45969.402546990743</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45969.402546990743</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45969.402546990743</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45969.402546990743</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45969.402546990743</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45969.402546990743</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45969.402546990743</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45969.402546990743</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45969.402546990743</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45969.402546990743</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45969.402546990743</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45969.402546990743</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45969.402546990743</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45969.402546990743</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45969.402546990743</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45969.402546990743</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45969.402546990743</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45969.402546990743</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45969.402546990743</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45969.402546990743</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45969.402546990743</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45969.402546990743</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45969.402546990743</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45969.402546990743</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45969.402546990743</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45969.402546990743</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45969.402546990743</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45969.402546990743</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45969.402546990743</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45969.402546990743</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45969.402546990743</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45969.402546990743</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45969.402546990743</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45969.402546990743</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45969.402546990743</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45969.402546990743</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45969.402546990743</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45969.402546990743</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45969.402546990743</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45969.402546990743</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45969.402546990743</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45969.402546990743</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45969.402546990743</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45969.402546990743</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45969.402546990743</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45969.402546990743</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45969.402546990743</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45969.402546990743</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45969.402546990743</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45969.402546990743</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45969.402546990743</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45969.402546990743</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45969.402546990743</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45969.402546990743</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45969.402546990743</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45969.402546990743</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45969.402546990743</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45969.402546990743</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45969.402546990743</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45969.402546990743</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45969.402546990743</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45969.402546990743</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45969.402546990743</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45969.402546990743</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45969.402546990743</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45969.402546990743</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45969.402546990743</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45969.402546990743</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45969.402546990743</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45969.402546990743</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45969.402546990743</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45969.402546990743</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45969.402546990743</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45969.402546990743</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45969.402546990743</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45969.402546990743</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45969.402546990743</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45969.402546990743</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45969.402546990743</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45969.402546990743</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45969.402546990743</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45969.402546990743</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45969.402546990743</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45969.402546990743</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45969.402546990743</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45969.402546990743</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45969.402546990743</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45969.402546990743</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45969.402546990743</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45969.402546990743</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45969.402546990743</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45969.402546990743</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45969.402546990743</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45969.402546990743</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45969.402546990743</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45969.402546990743</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45969.402546990743</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45969.402546990743</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45969.402546990743</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45969.402546990743</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45969.402546990743</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45969.402546990743</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45969.402546990743</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45969.402546990743</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45969.402546990743</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45969.402546990743</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45969.402546990743</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45969.402546990743</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45969.402546990743</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45969.402546990743</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45969.402546990743</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45969.402546990743</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45969.402546990743</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45969.402546990743</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45969.402546990743</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45969.402546990743</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45969.402546990743</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45969.402546990743</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45969.402546990743</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45969.402546990743</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45969.402546990743</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45969.402546990743</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45969.402546990743</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45969.402546990743</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45969.402546990743</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45969.402546990743</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45969.402546990743</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45969.402546990743</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45969.402546990743</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45969.402546990743</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45969.402546990743</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45969.402546990743</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45969.402546990743</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45969.402546990743</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45969.402546990743</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45969.402546990743</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45969.402546990743</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45969.402546990743</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45969.402546990743</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45969.402546990743</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45969.402546990743</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45969.402546990743</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45969.402546990743</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45969.402546990743</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45969.402546990743</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45969.402546990743</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45969.402546990743</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45969.402546990743</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45969.402546990743</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45969.402546990743</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45969.402546990743</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45969.402546990743</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45969.402546990743</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45969.402546990743</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45969.402546990743</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45969.402546990743</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45969.402546990743</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45969.402546990743</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45969.402546990743</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45969.402546990743</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45969.402546990743</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45969.402546990743</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45969.402546990743</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45969.402546990743</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45969.402546990743</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45969.402546990743</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45969.402546990743</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45969.402546990743</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45969.402546990743</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45969.402546990743</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45969.402546990743</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45969.402546990743</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45969.402546990743</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45969.402546990743</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45969.402546990743</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45969.402546990743</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45969.402546990743</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45969.402546990743</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45969.402546990743</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45969.402546990743</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45969.402546990743</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45969.402546990743</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45969.402546990743</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45969.402546990743</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45969.402546990743</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45969.402546990743</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45969.402546990743</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45969.402546990743</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45969.402546990743</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45969.402546990743</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45969.402546990743</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45969.402546990743</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45969.402546990743</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45969.402546990743</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45969.402546990743</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45969.402546990743</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45969.402546990743</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45969.402546990743</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45969.402546990743</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45969.402546990743</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45969.402546990743</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45969.402546990743</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45969.402546990743</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45969.402546990743</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45969.402546990743</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45969.402546990743</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45969.402546990743</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45969.402546990743</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45969.402546990743</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45969.402546990743</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45969.402546990743</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45969.402546990743</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45969.402546990743</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45969.402546990743</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45969.402546990743</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45969.402546990743</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45969.402546990743</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45969.402546990743</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45969.402546990743</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45969.402546990743</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45969.402546990743</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45969.402546990743</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45969.402546990743</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45969.402546990743</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45969.402546990743</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45969.402546990743</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45969.402546990743</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45969.402546990743</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45969.402546990743</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45969.402546990743</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45969.402546990743</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45969.402546990743</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45969.402546990743</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45969.402546990743</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45969.402546990743</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45969.402546990743</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45969.402546990743</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45969.402546990743</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45969.402546990743</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45969.402546990743</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45969.402546990743</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45969.402546990743</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45969.402546990743</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45969.402546990743</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45969.402546990743</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45969.402546990743</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45969.402546990743</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45969.402546990743</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45969.402546990743</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45969.402546990743</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45969.402546990743</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45969.402546990743</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45969.402546990743</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45969.402546990743</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45969.402546990743</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45969.402546990743</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45969.402546990743</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45969.402546990743</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45969.402546990743</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45969.402546990743</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45969.402546990743</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45969.402546990743</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45969.402546990743</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45969.402546990743</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45969.402546990743</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45969.402546990743</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45969.402546990743</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45969.402546990743</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45969.402546990743</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45969.402546990743</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45969.402546990743</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45969.402546990743</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45969.402546990743</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45969.402546990743</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45969.402546990743</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45969.402546990743</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45969.402546990743</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45969.402546990743</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45969.402546990743</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45969.402546990743</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45969.402546990743</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45969.402546990743</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45969.402546990743</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45969.402546990743</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45969.402546990743</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45969.402546990743</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45969.402546990743</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45969.402546990743</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45969.402546990743</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45969.402546990743</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45969.402546990743</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45969.402546990743</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45969.402546990743</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45969.402546990743</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45969.402546990743</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45969.402546990743</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45969.402546990743</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45969.402546990743</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45969.402546990743</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45969.402546990743</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45969.402546990743</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45969.402546990743</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45969.402546990743</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45969.402546990743</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45969.402546990743</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45969.402546990743</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45969.402546990743</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45969.402546990743</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45969.402546990743</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45969.402546990743</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45969.402546990743</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45969.402546990743</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45969.402546990743</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45969.402546990743</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45969.402546990743</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45969.402546990743</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45969.402546990743</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45969.402546990743</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45969.402546990743</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45969.402546990743</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45969.402546990743</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45969.402546990743</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45969.402546990743</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45969.402546990743</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45969.402546990743</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45969.402546990743</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45969.402546990743</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45969.402546990743</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45969.402546990743</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45969.402546990743</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45969.402546990743</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45969.402546990743</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45969.402546990743</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45969.402546990743</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45969.402546990743</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45969.402546990743</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45969.402546990743</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45969.402546990743</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45969.402546990743</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45969.402546990743</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45969.402546990743</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45969.402546990743</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45969.402546990743</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45969.402546990743</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45969.402546990743</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45969.402546990743</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45969.402546990743</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45969.402546990743</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45969.402546990743</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45969.402546990743</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45969.402546990743</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45969.402546990743</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45969.402546990743</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45969.402546990743</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45969.402546990743</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45969.402546990743</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45969.402546990743</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45969.402546990743</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45969.402546990743</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45969.402546990743</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45969.402546990743</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45969.402546990743</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45969.402546990743</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45969.402546990743</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45969.402546990743</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45969.402546990743</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45969.402546990743</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45969.402546990743</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45969.402546990743</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45969.402546990743</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45969.402546990743</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45969.402546990743</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45969.402546990743</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45969.402546990743</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45969.402546990743</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45969.402546990743</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45969.402546990743</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45969.402546990743</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45969.402546990743</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45969.402546990743</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45969.402546990743</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45969.402546990743</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45969.402546990743</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45969.402546990743</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45969.402546990743</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45969.402546990743</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45969.402546990743</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45969.402546990743</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45969.402546990743</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45969.402546990743</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45969.402546990743</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45969.402546990743</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45969.402546990743</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45969.402546990743</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45969.402546990743</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45969.402546990743</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45969.402546990743</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45969.402546990743</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45969.402546990743</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45969.402546990743</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45969.402546990743</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45969.402546990743</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45969.402546990743</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45969.402546990743</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45969.402546990743</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45969.402546990743</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45969.402546990743</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45969.402546990743</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45969.402546990743</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45969.402546990743</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45969.402546990743</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45969.402546990743</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45969.402546990743</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45969.402546990743</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45969.402546990743</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45969.402546990743</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45969.402546990743</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45969.402546990743</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45969.402546990743</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45969.402546990743</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45969.402546990743</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45969.402546990743</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45969.402546990743</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45969.402546990743</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45969.402546990743</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45969.402546990743</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45969.402546990743</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45969.402546990743</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45969.402546990743</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45969.402546990743</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45969.402546990743</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45969.402546990743</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45969.402546990743</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45969.402546990743</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45969.402546990743</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45969.402546990743</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45969.402546990743</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45969.402546990743</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45969.402546990743</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45969.402546990743</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45969.402546990743</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45969.402546990743</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45969.402546990743</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45969.402546990743</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45969.402546990743</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45969.402546990743</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45969.402546990743</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45969.402546990743</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45969.402546990743</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45969.402546990743</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45969.402546990743</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45969.402546990743</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45969.402546990743</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45969.402546990743</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45969.402546990743</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45969.402546990743</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45969.402546990743</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45969.402546990743</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45969.402546990743</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45969.402546990743</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45969.402546990743</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45969.402546990743</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45969.402546990743</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45969.402546990743</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45969.402546990743</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45969.402546990743</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45969.402546990743</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45969.402546990743</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45969.402546990743</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45969.402546990743</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45969.402546990743</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45969.402546990743</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45969.402546990743</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45969.402546990743</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45969.402546990743</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45969.402546990743</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45969.402546990743</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45969.402546990743</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45969.402546990743</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45969.402546990743</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45969.402546990743</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45969.402546990743</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45969.402546990743</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45969.402546990743</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45969.402546990743</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45969.402546990743</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45969.402546990743</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45969.402546990743</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45969.402546990743</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45969.402546990743</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45969.402546990743</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45969.402546990743</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45969.402546990743</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45969.402546990743</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45969.402546990743</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45969.402546990743</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45969.402546990743</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45969.402546990743</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45969.402546990743</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45969.402546990743</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45969.402546990743</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45969.402546990743</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45969.402546990743</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45969.402546990743</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45969.402546990743</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45969.402546990743</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45969.402546990743</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45969.402546990743</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45969.402546990743</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45969.402546990743</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G31" ca="1" si="0">IFERROR(NOW()-F2,"")</f>
        <v>265.92182939814666</v>
      </c>
      <c r="H2" s="96">
        <v>45703.474768518521</v>
      </c>
      <c r="I2" s="96" t="str">
        <f>IFERROR(VLOOKUP(D2,DB!A:F,6,0),"")</f>
        <v>SCECO</v>
      </c>
      <c r="J2" s="96" t="str">
        <f>IFERROR(VLOOKUP(D2,DB!A:G,7,0),"")</f>
        <v>Dead</v>
      </c>
      <c r="K2" s="98" t="s">
        <v>39117</v>
      </c>
      <c r="L2" s="92" t="str">
        <f>IFERROR(VLOOKUP(D2,DB!A:I,9,0),"")</f>
        <v>Latis</v>
      </c>
    </row>
    <row r="3" spans="1:16" ht="15" customHeight="1">
      <c r="A3" s="108" t="s">
        <v>39118</v>
      </c>
      <c r="B3" s="108" t="str">
        <f>IFERROR(VLOOKUP(D3,DB!A:K,11,0),"")</f>
        <v>R4</v>
      </c>
      <c r="C3" s="109">
        <v>1</v>
      </c>
      <c r="D3" s="110" t="s">
        <v>38521</v>
      </c>
      <c r="E3" s="95" t="s">
        <v>39021</v>
      </c>
      <c r="F3" s="111">
        <v>45969.316666666666</v>
      </c>
      <c r="G3" s="112">
        <f t="shared" ca="1" si="0"/>
        <v>8.5880324077152181E-2</v>
      </c>
      <c r="H3" s="111">
        <v>45969.305162037039</v>
      </c>
      <c r="I3" s="108" t="str">
        <f>IFERROR(VLOOKUP(D3,DB!A:F,6,0),"")</f>
        <v>Generator-SG</v>
      </c>
      <c r="J3" s="141" t="str">
        <f>IFERROR(VLOOKUP(D3,DB!A:G,7,0),"")</f>
        <v>Vandalized</v>
      </c>
      <c r="K3" s="113" t="s">
        <v>39119</v>
      </c>
      <c r="L3" s="110" t="str">
        <f>IFERROR(VLOOKUP(D3,DB!A:I,9,0),"")</f>
        <v>Latis</v>
      </c>
    </row>
    <row r="4" spans="1:16" ht="15" customHeight="1">
      <c r="A4" s="108" t="s">
        <v>39120</v>
      </c>
      <c r="B4" s="108" t="str">
        <f>IFERROR(VLOOKUP(D4,DB!A:K,11,0),"")</f>
        <v>R4</v>
      </c>
      <c r="C4" s="109">
        <v>1</v>
      </c>
      <c r="D4" s="110" t="s">
        <v>38556</v>
      </c>
      <c r="E4" s="95" t="s">
        <v>39021</v>
      </c>
      <c r="F4" s="111">
        <v>45969.338888888888</v>
      </c>
      <c r="G4" s="112">
        <f t="shared" ca="1" si="0"/>
        <v>6.3658101855253335E-2</v>
      </c>
      <c r="H4" s="111">
        <v>45969.333379629628</v>
      </c>
      <c r="I4" s="108" t="str">
        <f>IFERROR(VLOOKUP(D4,DB!A:F,6,0),"")</f>
        <v>SCECO</v>
      </c>
      <c r="J4" s="108" t="str">
        <f>IFERROR(VLOOKUP(D4,DB!A:G,7,0),"")</f>
        <v>No BB Shifted</v>
      </c>
      <c r="K4" s="113" t="s">
        <v>39121</v>
      </c>
      <c r="L4" s="110" t="str">
        <f>IFERROR(VLOOKUP(D4,DB!A:I,9,0),"")</f>
        <v>Latis</v>
      </c>
    </row>
    <row r="5" spans="1:16" ht="15" customHeight="1">
      <c r="A5" s="108" t="s">
        <v>39122</v>
      </c>
      <c r="B5" s="108" t="str">
        <f>IFERROR(VLOOKUP(D5,DB!A:K,11,0),"")</f>
        <v>R4</v>
      </c>
      <c r="C5" s="109">
        <v>1</v>
      </c>
      <c r="D5" s="110" t="s">
        <v>34500</v>
      </c>
      <c r="E5" s="95" t="s">
        <v>39021</v>
      </c>
      <c r="F5" s="111">
        <v>45969.37259259259</v>
      </c>
      <c r="G5" s="112">
        <f t="shared" ca="1" si="0"/>
        <v>2.9954398152767681E-2</v>
      </c>
      <c r="H5" s="111">
        <v>45969.366342592592</v>
      </c>
      <c r="I5" s="108" t="str">
        <f>IFERROR(VLOOKUP(D5,DB!A:F,6,0),"")</f>
        <v>SCECO</v>
      </c>
      <c r="J5" s="108" t="str">
        <f>IFERROR(VLOOKUP(D5,DB!A:G,7,0),"")</f>
        <v>Vandalized</v>
      </c>
      <c r="K5" s="113" t="s">
        <v>39123</v>
      </c>
      <c r="L5" s="110" t="str">
        <f>IFERROR(VLOOKUP(D5,DB!A:I,9,0),"")</f>
        <v>Latis</v>
      </c>
    </row>
    <row r="6" spans="1:16" ht="15" customHeight="1">
      <c r="A6" s="108" t="s">
        <v>39124</v>
      </c>
      <c r="B6" s="108" t="str">
        <f>IFERROR(VLOOKUP(D6,DB!A:K,11,0),"")</f>
        <v>R4</v>
      </c>
      <c r="C6" s="109">
        <v>1</v>
      </c>
      <c r="D6" s="110" t="s">
        <v>37524</v>
      </c>
      <c r="E6" s="95"/>
      <c r="F6" s="111"/>
      <c r="G6" s="112">
        <f t="shared" ca="1" si="0"/>
        <v>45969.402546990743</v>
      </c>
      <c r="H6" s="111">
        <v>45969.373391203706</v>
      </c>
      <c r="I6" s="108" t="str">
        <f>IFERROR(VLOOKUP(D6,DB!A:F,6,0),"")</f>
        <v>SCECO</v>
      </c>
      <c r="J6" s="108" t="str">
        <f>IFERROR(VLOOKUP(D6,DB!A:G,7,0),"")</f>
        <v>Dead</v>
      </c>
      <c r="K6" s="113" t="s">
        <v>39125</v>
      </c>
      <c r="L6" s="110" t="str">
        <f>IFERROR(VLOOKUP(D6,DB!A:I,9,0),"")</f>
        <v>Latis</v>
      </c>
    </row>
    <row r="7" spans="1:16" ht="15" customHeight="1">
      <c r="A7" s="141"/>
      <c r="B7" s="141" t="str">
        <f>IFERROR(VLOOKUP(D7,DB!A:K,11,0),"")</f>
        <v/>
      </c>
      <c r="C7" s="94"/>
      <c r="D7" s="92"/>
      <c r="E7" s="95"/>
      <c r="F7" s="96"/>
      <c r="G7" s="142">
        <f t="shared" ca="1" si="0"/>
        <v>45969.402546990743</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45969.402546990743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45969.402546990743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45969.402546990743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45969.402546990743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45969.402546990743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45969.402546990743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45969.402546990743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45969.402546990743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45969.402546990743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45969.402546990743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45969.402546990743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45969.402546990743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45969.402546990743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45969.402546990743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45969.402546990743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45969.402546990743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45969.402546990743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45969.402546990743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45969.402546990743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45969.402546990743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45969.402546990743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45969.402546990743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45969.402546990743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45969.402546990743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45969.402546990743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45969.402546990743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45969.402546990743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45969.402546990743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45969.402546990743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45969.402546990743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45969.402546990743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45969.402546990743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45969.402546990743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45969.402546990743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45969.402546990743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45969.402546990743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45969.402546990743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45969.402546990743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45969.402546990743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45969.402546990743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45969.402546990743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45969.402546990743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45969.402546990743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45969.402546990743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45969.402546990743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45969.402546990743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45969.402546990743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45969.402546990743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45969.402546990743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45969.402546990743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45969.402546990743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45969.402546990743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45969.402546990743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45969.402546990743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45969.402546990743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45969.402546990743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45969.402546990743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45969.402546990743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45969.402546990743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45969.402546990743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45969.402546990743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45969.402546990743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45969.402546990743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45969.402546990743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45969.402546990743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45969.402546990743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45969.402546990743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45969.402546990743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45969.402546990743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45969.402546990743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45969.402546990743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45969.402546990743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45969.402546990743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45969.402546990743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45969.402546990743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45969.402546990743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45969.402546990743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45969.402546990743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45969.402546990743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45969.402546990743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45969.402546990743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45969.402546990743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45969.402546990743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45969.402546990743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45969.402546990743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45969.402546990743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45969.402546990743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45969.402546990743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45969.402546990743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45969.402546990743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45969.402546990743</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45969.402546990743</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45969.402546990743</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45969.402546990743</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45969.402546990743</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4"/>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39126</v>
      </c>
      <c r="B2" s="37" t="str">
        <f>IFERROR(VLOOKUP(D2,DB!A:K,11,0),"")</f>
        <v>R5</v>
      </c>
      <c r="C2" s="37">
        <v>3</v>
      </c>
      <c r="D2" s="107" t="s">
        <v>36011</v>
      </c>
      <c r="E2" s="37" t="s">
        <v>39021</v>
      </c>
      <c r="F2" s="38">
        <v>45891.832060185188</v>
      </c>
      <c r="G2" s="122">
        <f ca="1">IFERROR(NOW()-F2,"")</f>
        <v>77.570486805554538</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39102</v>
      </c>
      <c r="F3" s="38">
        <v>45926.188877314817</v>
      </c>
      <c r="G3" s="122">
        <f t="shared" ref="G3" ca="1" si="0">IFERROR(NOW()-F3,"")</f>
        <v>43.213669675926212</v>
      </c>
      <c r="H3" s="38">
        <v>45926.158159722225</v>
      </c>
      <c r="I3" s="37" t="str">
        <f>IFERROR(VLOOKUP(D3,DB!A:F,6,0),"")</f>
        <v>SCECO</v>
      </c>
      <c r="J3" s="37" t="str">
        <f>IFERROR(VLOOKUP(D3,DB!A:G,7,0),"")</f>
        <v>Good</v>
      </c>
      <c r="K3" s="37" t="s">
        <v>39129</v>
      </c>
      <c r="L3" s="37" t="str">
        <f>IFERROR(VLOOKUP(D3,DB!A:I,9,0),"")</f>
        <v>Latis</v>
      </c>
      <c r="M3" s="106"/>
    </row>
    <row r="4" spans="1:13" ht="48" customHeight="1">
      <c r="A4" s="130" t="s">
        <v>39130</v>
      </c>
      <c r="B4" s="130" t="str">
        <f>IFERROR(VLOOKUP(D4,DB!A:K,11,0),"")</f>
        <v>R5</v>
      </c>
      <c r="C4" s="130">
        <v>1</v>
      </c>
      <c r="D4" s="130" t="s">
        <v>34758</v>
      </c>
      <c r="E4" s="130" t="s">
        <v>39102</v>
      </c>
      <c r="F4" s="131">
        <v>45948.661111111112</v>
      </c>
      <c r="G4" s="132">
        <f t="shared" ref="G4:G63" ca="1" si="1">IFERROR(NOW()-F4,"")</f>
        <v>20.741435879630444</v>
      </c>
      <c r="H4" s="131">
        <v>45948.661111111112</v>
      </c>
      <c r="I4" s="130" t="str">
        <f>IFERROR(VLOOKUP(D4,DB!A:F,6,0),"")</f>
        <v>SCECO</v>
      </c>
      <c r="J4" s="130" t="str">
        <f>IFERROR(VLOOKUP(D4,DB!A:G,7,0),"")</f>
        <v>Dead</v>
      </c>
      <c r="K4" s="130" t="s">
        <v>39131</v>
      </c>
      <c r="L4" s="130" t="str">
        <f>IFERROR(VLOOKUP(D4,DB!A:I,9,0),"")</f>
        <v>Latis</v>
      </c>
    </row>
    <row r="5" spans="1:13" ht="30">
      <c r="A5" s="130" t="s">
        <v>39132</v>
      </c>
      <c r="B5" s="130" t="str">
        <f>IFERROR(VLOOKUP(D5,DB!A:K,11,0),"")</f>
        <v>R5</v>
      </c>
      <c r="C5" s="130">
        <v>1</v>
      </c>
      <c r="D5" s="130" t="s">
        <v>31937</v>
      </c>
      <c r="E5" s="130" t="s">
        <v>39021</v>
      </c>
      <c r="F5" s="131">
        <v>45969.156712962962</v>
      </c>
      <c r="G5" s="132">
        <f t="shared" ca="1" si="1"/>
        <v>0.24583402778080199</v>
      </c>
      <c r="H5" s="131">
        <v>45968.953599537039</v>
      </c>
      <c r="I5" s="130" t="str">
        <f>IFERROR(VLOOKUP(D5,DB!A:F,6,0),"")</f>
        <v>SCECO</v>
      </c>
      <c r="J5" s="130" t="str">
        <f>IFERROR(VLOOKUP(D5,DB!A:G,7,0),"")</f>
        <v>Good</v>
      </c>
      <c r="K5" s="130" t="s">
        <v>39133</v>
      </c>
      <c r="L5" s="130" t="str">
        <f>IFERROR(VLOOKUP(D5,DB!A:I,9,0),"")</f>
        <v>Latis</v>
      </c>
    </row>
    <row r="6" spans="1:13">
      <c r="A6" s="130" t="s">
        <v>39134</v>
      </c>
      <c r="B6" s="130" t="str">
        <f>IFERROR(VLOOKUP(D6,DB!A:K,11,0),"")</f>
        <v>R5</v>
      </c>
      <c r="C6" s="130">
        <v>10</v>
      </c>
      <c r="D6" s="130" t="s">
        <v>34360</v>
      </c>
      <c r="E6" s="130" t="s">
        <v>39135</v>
      </c>
      <c r="F6" s="131">
        <v>45969.375277777777</v>
      </c>
      <c r="G6" s="132">
        <f t="shared" ca="1" si="1"/>
        <v>2.7269212965620682E-2</v>
      </c>
      <c r="H6" s="131">
        <v>45969.364062499997</v>
      </c>
      <c r="I6" s="130" t="str">
        <f>IFERROR(VLOOKUP(D6,DB!A:F,6,0),"")</f>
        <v>SCECO</v>
      </c>
      <c r="J6" s="130" t="str">
        <f>IFERROR(VLOOKUP(D6,DB!A:G,7,0),"")</f>
        <v>Vandalized</v>
      </c>
      <c r="K6" s="130" t="s">
        <v>39136</v>
      </c>
      <c r="L6" s="130" t="str">
        <f>IFERROR(VLOOKUP(D6,DB!A:I,9,0),"")</f>
        <v>Latis</v>
      </c>
    </row>
    <row r="7" spans="1:13">
      <c r="A7" s="130"/>
      <c r="B7" s="130" t="str">
        <f>IFERROR(VLOOKUP(D7,DB!A:K,11,0),"")</f>
        <v/>
      </c>
      <c r="C7" s="130"/>
      <c r="D7" s="130"/>
      <c r="E7" s="130"/>
      <c r="F7" s="131"/>
      <c r="G7" s="132">
        <f t="shared" ca="1" si="1"/>
        <v>45969.402546990743</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45969.402546990743</v>
      </c>
      <c r="H8" s="131"/>
      <c r="I8" s="130" t="str">
        <f>IFERROR(VLOOKUP(D8,DB!A:F,6,0),"")</f>
        <v/>
      </c>
      <c r="J8" s="130" t="str">
        <f>IFERROR(VLOOKUP(D8,DB!A:G,7,0),"")</f>
        <v/>
      </c>
      <c r="K8" s="130"/>
      <c r="L8" s="130" t="str">
        <f>IFERROR(VLOOKUP(D8,DB!A:I,9,0),"")</f>
        <v/>
      </c>
    </row>
    <row r="9" spans="1:13">
      <c r="A9" s="130"/>
      <c r="B9" s="130" t="str">
        <f>IFERROR(VLOOKUP(D9,DB!A:K,11,0),"")</f>
        <v>R5</v>
      </c>
      <c r="C9" s="130"/>
      <c r="D9" s="130" t="s">
        <v>38183</v>
      </c>
      <c r="E9" s="130"/>
      <c r="F9" s="131"/>
      <c r="G9" s="132">
        <f t="shared" ca="1" si="1"/>
        <v>45969.402546990743</v>
      </c>
      <c r="H9" s="131"/>
      <c r="I9" s="130" t="str">
        <f>IFERROR(VLOOKUP(D9,DB!A:F,6,0),"")</f>
        <v>SCECO</v>
      </c>
      <c r="J9" s="130" t="str">
        <f>IFERROR(VLOOKUP(D9,DB!A:G,7,0),"")</f>
        <v>Haj Removal</v>
      </c>
      <c r="K9" s="130"/>
      <c r="L9" s="130" t="str">
        <f>IFERROR(VLOOKUP(D9,DB!A:I,9,0),"")</f>
        <v>Latis</v>
      </c>
    </row>
    <row r="10" spans="1:13">
      <c r="A10" s="157"/>
      <c r="B10" s="130" t="str">
        <f>IFERROR(VLOOKUP(D10,DB!A:K,11,0),"")</f>
        <v/>
      </c>
      <c r="C10" s="130"/>
      <c r="D10" s="130"/>
      <c r="E10" s="130"/>
      <c r="F10" s="131"/>
      <c r="G10" s="132">
        <f t="shared" ca="1" si="1"/>
        <v>45969.402546990743</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45969.402546990743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45969.402546990743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45969.402546990743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45969.402546990743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45969.402546990743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45969.402546990743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45969.402546990743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45969.402546990743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45969.402546990743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45969.402546990743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45969.402546990743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45969.402546990743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45969.402546990743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45969.402546990743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45969.402546990743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45969.402546990743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45969.402546990743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45969.402546990743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45969.402546990743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45969.402546990743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45969.402546990743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45969.402546990743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45969.402546990743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45969.402546990743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45969.402546990743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45969.402546990743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45969.402546990743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45969.402546990743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45969.402546990743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45969.402546990743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45969.402546990743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45969.402546990743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45969.402546990743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45969.402546990743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45969.402546990743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45969.402546990743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45969.402546990743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45969.402546990743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45969.402546990743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45969.402546990743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45969.402546990743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45969.402546990743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45969.402546990743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45969.402546990743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45969.402546990743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45969.402546990743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45969.402546990743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45969.402546990743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45969.402546990743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45969.402546990743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45969.402546990743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45969.402546990743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45969.402546990743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ref="G64:G127" ca="1" si="2">IFERROR(NOW()-F64,"")</f>
        <v>45969.402546990743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45969.402546990743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45969.402546990743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45969.402546990743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45969.402546990743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45969.402546990743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45969.402546990743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45969.402546990743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45969.402546990743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45969.402546990743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45969.402546990743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45969.402546990743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45969.402546990743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45969.402546990743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45969.402546990743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45969.402546990743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45969.402546990743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45969.402546990743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45969.402546990743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45969.402546990743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45969.402546990743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45969.402546990743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45969.402546990743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45969.402546990743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45969.402546990743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45969.402546990743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45969.402546990743</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45969.402546990743</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45969.402546990743</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45969.402546990743</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45969.402546990743</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45969.402546990743</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45969.402546990743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45969.402546990743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45969.402546990743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45969.402546990743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45969.402546990743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45969.402546990743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45969.402546990743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45969.402546990743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45969.402546990743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45969.402546990743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45969.402546990743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45969.402546990743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45969.402546990743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45969.402546990743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45969.402546990743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45969.402546990743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45969.402546990743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45969.402546990743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45969.402546990743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45969.402546990743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45969.402546990743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45969.402546990743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45969.402546990743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45969.402546990743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45969.402546990743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45969.402546990743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45969.402546990743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45969.402546990743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45969.402546990743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45969.402546990743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45969.402546990743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45969.402546990743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ref="G128:G191" ca="1" si="3">IFERROR(NOW()-F128,"")</f>
        <v>45969.402546990743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45969.402546990743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45969.402546990743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45969.402546990743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45969.402546990743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45969.402546990743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45969.402546990743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45969.402546990743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45969.402546990743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45969.402546990743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45969.402546990743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45969.402546990743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45969.402546990743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45969.402546990743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45969.402546990743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45969.402546990743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45969.402546990743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45969.402546990743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45969.402546990743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45969.402546990743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45969.402546990743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45969.402546990743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45969.402546990743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45969.402546990743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45969.402546990743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45969.402546990743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45969.402546990743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45969.402546990743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45969.402546990743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45969.402546990743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45969.402546990743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45969.402546990743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45969.402546990743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45969.402546990743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45969.402546990743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45969.402546990743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45969.402546990743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45969.402546990743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45969.402546990743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45969.402546990743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45969.402546990743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45969.402546990743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45969.402546990743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45969.402546990743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45969.402546990743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45969.402546990743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45969.402546990743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45969.402546990743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45969.402546990743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45969.402546990743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45969.402546990743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45969.402546990743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45969.402546990743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45969.402546990743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45969.402546990743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45969.402546990743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45969.402546990743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45969.402546990743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45969.402546990743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45969.402546990743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45969.402546990743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45969.402546990743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45969.402546990743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45969.402546990743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ref="G192:G255" ca="1" si="4">IFERROR(NOW()-F192,"")</f>
        <v>45969.402546990743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45969.402546990743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45969.402546990743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45969.402546990743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45969.402546990743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45969.402546990743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45969.402546990743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45969.402546990743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45969.402546990743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45969.402546990743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45969.402546990743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45969.402546990743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45969.402546990743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45969.402546990743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45969.402546990743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45969.402546990743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45969.402546990743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45969.402546990743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45969.402546990743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45969.402546990743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45969.402546990743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45969.402546990743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45969.402546990743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45969.402546990743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45969.402546990743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45969.402546990743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45969.402546990743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45969.402546990743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45969.402546990743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45969.402546990743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45969.402546990743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45969.402546990743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45969.402546990743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45969.402546990743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45969.402546990743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45969.402546990743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45969.402546990743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45969.402546990743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45969.402546990743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45969.402546990743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45969.402546990743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45969.402546990743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45969.402546990743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45969.402546990743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45969.402546990743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45969.402546990743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45969.402546990743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45969.402546990743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45969.402546990743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45969.402546990743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45969.402546990743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45969.402546990743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45969.402546990743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45969.402546990743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45969.402546990743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45969.402546990743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45969.402546990743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45969.402546990743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45969.402546990743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45969.402546990743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45969.402546990743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45969.402546990743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45969.402546990743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45969.402546990743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ref="G256:G319" ca="1" si="5">IFERROR(NOW()-F256,"")</f>
        <v>45969.402546990743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45969.402546990743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45969.402546990743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45969.402546990743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45969.402546990743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45969.402546990743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45969.402546990743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45969.402546990743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45969.402546990743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45969.402546990743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45969.402546990743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45969.402546990743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45969.402546990743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45969.402546990743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45969.402546990743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45969.402546990743</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45969.402546990743</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45969.402546990743</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45969.402546990743</v>
      </c>
      <c r="H274" s="130"/>
      <c r="I274" s="130" t="str">
        <f>IFERROR(VLOOKUP(D274,DB!A:F,6,0),"")</f>
        <v/>
      </c>
      <c r="J274" s="130" t="str">
        <f>IFERROR(VLOOKUP(D274,DB!A:G,7,0),"")</f>
        <v/>
      </c>
      <c r="K274" s="130"/>
      <c r="L274" s="130" t="str">
        <f>IFERROR(VLOOKUP(D274,DB!A:I,9,0),"")</f>
        <v/>
      </c>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sheetData>
  <dataValidations count="2">
    <dataValidation allowBlank="1" showInputMessage="1" showErrorMessage="1" sqref="E1" xr:uid="{920C6338-E771-4DAE-8C89-92A9093EA4DE}"/>
    <dataValidation type="list" allowBlank="1" showInputMessage="1" showErrorMessage="1" sqref="E2:E2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39137</v>
      </c>
      <c r="B2" s="148" t="str">
        <f>IFERROR(VLOOKUP(D2,DB!A:K,11,0),"")</f>
        <v>R6</v>
      </c>
      <c r="C2" s="149">
        <v>4</v>
      </c>
      <c r="D2" s="151" t="s">
        <v>35009</v>
      </c>
      <c r="E2" s="130" t="s">
        <v>39021</v>
      </c>
      <c r="F2" s="150">
        <v>45969.365787037037</v>
      </c>
      <c r="G2" s="105">
        <f t="shared" ref="G2:G16" ca="1" si="0">IFERROR(NOW()-F2,"-")</f>
        <v>3.6759953705768567E-2</v>
      </c>
      <c r="H2" s="150">
        <v>45969.356898148151</v>
      </c>
      <c r="I2" s="148" t="str">
        <f>IFERROR(VLOOKUP(D2,DB!A:F,6,0),"")</f>
        <v>SCECO+STB</v>
      </c>
      <c r="J2" s="148" t="str">
        <f>IFERROR(VLOOKUP(D2,DB!A:G,7,0),"")</f>
        <v>Dead</v>
      </c>
      <c r="K2" s="152" t="s">
        <v>39138</v>
      </c>
      <c r="L2" s="153" t="str">
        <f>IFERROR(VLOOKUP(D2,DB!A:I,9,0),"")</f>
        <v>Latis</v>
      </c>
    </row>
    <row r="3" spans="1:16382" ht="31.5" customHeight="1">
      <c r="A3" s="147" t="s">
        <v>39139</v>
      </c>
      <c r="B3" s="148" t="str">
        <f>IFERROR(VLOOKUP(D3,DB!A:K,11,0),"")</f>
        <v>R6</v>
      </c>
      <c r="C3" s="149">
        <v>1</v>
      </c>
      <c r="D3" s="148" t="s">
        <v>34020</v>
      </c>
      <c r="E3" s="130" t="s">
        <v>39021</v>
      </c>
      <c r="F3" s="150">
        <v>45969.368321759262</v>
      </c>
      <c r="G3" s="105">
        <f t="shared" ca="1" si="0"/>
        <v>3.4225231480377261E-2</v>
      </c>
      <c r="H3" s="150">
        <v>45969.362569444442</v>
      </c>
      <c r="I3" s="148" t="str">
        <f>IFERROR(VLOOKUP(D3,DB!A:F,6,0),"")</f>
        <v>Generator-SG</v>
      </c>
      <c r="J3" s="148" t="str">
        <f>IFERROR(VLOOKUP(D3,DB!A:G,7,0),"")</f>
        <v>Dead</v>
      </c>
      <c r="K3" s="152" t="s">
        <v>39123</v>
      </c>
      <c r="L3" s="153" t="str">
        <f>IFERROR(VLOOKUP(D3,DB!A:I,9,0),"")</f>
        <v>Latis</v>
      </c>
    </row>
    <row r="4" spans="1:16382" ht="31.5" customHeight="1">
      <c r="A4" s="147"/>
      <c r="B4" s="148" t="str">
        <f>IFERROR(VLOOKUP(D4,DB!A:K,11,0),"")</f>
        <v/>
      </c>
      <c r="C4" s="149"/>
      <c r="D4" s="148"/>
      <c r="E4" s="130"/>
      <c r="F4" s="150"/>
      <c r="G4" s="105">
        <f t="shared" ca="1" si="0"/>
        <v>45969.402546990743</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45969.402546990743</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45969.402546990743</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45969.402546990743</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45969.402546990743</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45969.402546990743</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45969.402546990743</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45969.402546990743</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45969.402546990743</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45969.402546990743</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45969.402546990743</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45969.402546990743</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45969.402546990743</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45969.402546990743</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45969.402546990743</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45969.402546990743</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45969.402546990743</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45969.402546990743</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45969.402546990743</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45969.402546990743</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45969.402546990743</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45969.402546990743</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45969.402546990743</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45969.402546990743</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45969.402546990743</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45969.402546990743</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45969.402546990743</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45969.402546990743</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45969.402546990743</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45969.402546990743</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45969.402546990743</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45969.402546990743</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45969.402546990743</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45969.402546990743</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45969.402546990743</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45969.402546990743</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45969.402546990743</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45969.402546990743</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45969.402546990743</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45969.402546990743</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45969.402546990743</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45969.402546990743</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45969.402546990743</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45969.402546990743</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45969.402546990743</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45969.402546990743</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45969.402546990743</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45969.402546990743</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45969.402546990743</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45969.402546990743</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45969.402546990743</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45969.402546990743</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45969.402546990743</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45969.402546990743</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45969.402546990743</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45969.402546990743</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45969.402546990743</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45969.402546990743</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45969.402546990743</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45969.402546990743</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45969.402546990743</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45969.402546990743</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45969.402546990743</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45969.402546990743</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45969.402546990743</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45969.402546990743</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45969.402546990743</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45969.402546990743</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45969.402546990743</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45969.402546990743</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45969.402546990743</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45969.402546990743</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45969.402546990743</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45969.402546990743</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45969.402546990743</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45969.402546990743</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45969.402546990743</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45969.402546990743</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45969.402546990743</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45969.402546990743</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45969.402546990743</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45969.402546990743</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45969.402546990743</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45969.402546990743</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45969.402546990743</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45969.402546990743</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45969.402546990743</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45969.402546990743</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45969.402546990743</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45969.402546990743</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45969.402546990743</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45969.402546990743</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45969.402546990743</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45969.402546990743</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45969.402546990743</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45969.402546990743</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45969.402546990743</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45969.402546990743</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45969.402546990743</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45969.402546990743</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45969.402546990743</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45969.402546990743</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45969.402546990743</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45969.402546990743</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45969.402546990743</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45969.402546990743</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45969.402546990743</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45969.402546990743</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45969.402546990743</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45969.402546990743</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45969.402546990743</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45969.402546990743</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45969.402546990743</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45969.402546990743</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45969.402546990743</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45969.402546990743</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45969.402546990743</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45969.402546990743</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45969.402546990743</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45969.402546990743</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45969.402546990743</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45969.402546990743</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45969.402546990743</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45969.402546990743</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45969.402546990743</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45969.402546990743</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45969.402546990743</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45969.402546990743</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45969.402546990743</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45969.402546990743</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45969.402546990743</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45969.402546990743</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45969.402546990743</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45969.402546990743</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45969.402546990743</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45969.402546990743</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45969.402546990743</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45969.402546990743</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45969.402546990743</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45969.402546990743</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45969.402546990743</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45969.402546990743</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45969.402546990743</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45969.402546990743</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45969.402546990743</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45969.402546990743</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45969.402546990743</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45969.402546990743</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45969.402546990743</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45969.402546990743</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45969.402546990743</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45969.402546990743</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45969.402546990743</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45969.402546990743</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45969.402546990743</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45969.402546990743</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45969.402546990743</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45969.402546990743</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45969.402546990743</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45969.402546990743</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45969.402546990743</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45969.402546990743</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45969.402546990743</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45969.402546990743</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45969.402546990743</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45969.402546990743</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45969.402546990743</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45969.402546990743</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45969.402546990743</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45969.402546990743</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45969.402546990743</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45969.402546990743</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45969.402546990743</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45969.402546990743</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45969.402546990743</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45969.402546990743</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45969.402546990743</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45969.402546990743</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45969.402546990743</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45969.402546990743</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45969.402546990743</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45969.402546990743</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45969.402546990743</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45969.402546990743</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45969.402546990743</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45969.402546990743</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45969.402546990743</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45969.402546990743</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45969.402546990743</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45969.402546990743</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45969.402546990743</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45969.402546990743</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45969.402546990743</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45969.402546990743</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45969.402546990743</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2025-11-08T06:41:44Z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