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723" documentId="13_ncr:1_{F6CB121F-512D-4AA6-A0C1-0FB36C537598}" xr6:coauthVersionLast="47" xr6:coauthVersionMax="47" xr10:uidLastSave="{6887DC72-CE52-4A47-B9C9-EF0F3EF8F21F}"/>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<sst xmlns="http://schemas.openxmlformats.org/spreadsheetml/2006/main" count="180304" uniqueCount="39122">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</sst>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G12" sqref="G12"/>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300.39877199073817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45963.347197685187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45963.347197685187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45963.347197685187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45963.347197685187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45963.347197685187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45963.347197685187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45963.347197685187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45963.347197685187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45963.347197685187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45963.347197685187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45963.347197685187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45963.347197685187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45963.347197685187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45963.347197685187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45963.347197685187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45963.347197685187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45963.347197685187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45963.347197685187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45963.347197685187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45963.347197685187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45963.347197685187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45963.347197685187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45963.347197685187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45963.347197685187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45963.347197685187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45963.347197685187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45963.347197685187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45963.347197685187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45963.347197685187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45963.347197685187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45963.347197685187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45963.347197685187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45963.347197685187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45963.347197685187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45963.347197685187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45963.347197685187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45963.347197685187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45963.347197685187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45963.347197685187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45963.347197685187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45963.347197685187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45963.347197685187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45963.347197685187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45963.347197685187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45963.347197685187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45963.347197685187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45963.347197685187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45963.347197685187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45963.347197685187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45963.347197685187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45963.347197685187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45963.347197685187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45963.347197685187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45963.347197685187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45963.347197685187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45963.347197685187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45963.347197685187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45963.347197685187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45963.347197685187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45963.347197685187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45963.347197685187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45963.347197685187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45963.347197685187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45963.347197685187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45963.347197685187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45963.347197685187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45963.347197685187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45963.347197685187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45963.347197685187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45963.347197685187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45963.347197685187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45963.347197685187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45963.347197685187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45963.347197685187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45963.347197685187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45963.347197685187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45963.347197685187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45963.347197685187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45963.347197685187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45963.347197685187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45963.347197685187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45963.347197685187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45963.347197685187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45963.347197685187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45963.347197685187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45963.347197685187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45963.347197685187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45963.347197685187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45963.347197685187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45963.347197685187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45963.347197685187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45963.347197685187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45963.347197685187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45963.347197685187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45963.347197685187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45963.347197685187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45963.347197685187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45963.347197685187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45963.347197685187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45963.347197685187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45963.347197685187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45963.347197685187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45963.347197685187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45963.347197685187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45963.347197685187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45963.347197685187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45963.347197685187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45963.347197685187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45963.347197685187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45963.347197685187</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45963.347197685187</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45963.347197685187</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45963.347197685187</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80423A28-AF12-4568-9B6A-CEA2037FB1B9}"/>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F6" sqref="F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138.34735995370283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4.605114351856173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0.57330879630171694</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45963.347197685187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45963.347197685187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45963.347197685187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45963.347197685187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45963.347197685187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45963.347197685187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45963.347197685187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45963.347197685187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45963.347197685187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45963.347197685187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45963.347197685187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45963.347197685187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45963.347197685187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45963.347197685187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45963.347197685187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45963.347197685187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45963.347197685187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45963.347197685187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45963.347197685187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45963.347197685187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45963.347197685187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45963.347197685187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45963.347197685187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45963.347197685187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45963.347197685187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45963.347197685187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45963.347197685187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45963.347197685187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45963.347197685187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45963.347197685187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45963.347197685187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45963.347197685187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45963.347197685187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45963.347197685187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45963.347197685187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45963.347197685187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45963.347197685187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45963.347197685187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45963.347197685187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45963.347197685187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45963.347197685187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45963.347197685187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45963.347197685187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45963.347197685187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45963.347197685187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45963.347197685187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45963.347197685187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45963.347197685187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45963.347197685187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45963.347197685187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45963.347197685187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45963.347197685187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45963.347197685187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45963.347197685187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45963.347197685187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45963.347197685187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45963.347197685187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45963.347197685187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45963.347197685187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45963.347197685187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45963.347197685187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45963.347197685187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45963.347197685187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45963.347197685187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45963.347197685187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45963.347197685187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45963.347197685187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45963.347197685187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45963.347197685187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45963.347197685187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45963.347197685187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45963.347197685187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45963.347197685187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45963.347197685187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45963.347197685187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45963.347197685187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45963.347197685187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45963.347197685187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45963.347197685187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45963.347197685187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45963.347197685187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45963.347197685187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45963.347197685187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45963.347197685187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45963.347197685187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45963.347197685187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45963.347197685187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45963.347197685187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45963.347197685187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45963.347197685187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45963.347197685187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45963.347197685187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45963.347197685187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45963.347197685187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45963.347197685187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45963.347197685187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45963.347197685187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45963.347197685187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45963.347197685187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45963.347197685187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45963.347197685187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45963.347197685187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45963.347197685187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45963.347197685187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45963.347197685187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45963.347197685187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45963.347197685187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45963.347197685187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45963.347197685187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45963.347197685187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45963.347197685187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45963.347197685187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45963.347197685187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45963.347197685187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45963.347197685187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45963.347197685187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45963.347197685187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45963.347197685187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45963.347197685187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45963.347197685187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45963.347197685187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45963.347197685187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45963.347197685187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45963.347197685187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45963.347197685187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45963.347197685187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45963.347197685187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45963.347197685187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45963.347197685187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45963.347197685187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45963.347197685187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45963.347197685187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45963.347197685187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45963.347197685187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45963.347197685187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45963.347197685187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45963.347197685187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45963.347197685187</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45963.347197685187</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45963.347197685187</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45963.347197685187</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45963.347197685187</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3" ca="1" si="0">IFERROR(NOW()-F2,"-")</f>
        <v>45963.347197916664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45963.347197916664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45963.347197916664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45963.347197916664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45963.347197916664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45963.347197916664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45963.347197916664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45963.347197916664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45963.347197916664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45963.347197916664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45963.347197916664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45963.347197916664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45963.347197916664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45963.347197916664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45963.347197916664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45963.347197916664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45963.347197916664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45963.347197916664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45963.347197916664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45963.347197916664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45963.347197916664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45963.347197916664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45963.347197916664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45963.347197916664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45963.347197916664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45963.347197916664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45963.347197916664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45963.347197916664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45963.347197916664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45963.347197916664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45963.347197916664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45963.347197916664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45963.347197916664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45963.347197916664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45963.347197916664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45963.347197916664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45963.347197916664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45963.347197916664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45963.347197916664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45963.347197916664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45963.347197916664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45963.347197916664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45963.347197916664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45963.347197916664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45963.347197916664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45963.347197916664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45963.347197916664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45963.347197916664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45963.347197916664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45963.347197916664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45963.347197916664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45963.347197916664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45963.347197916664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45963.347197916664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45963.347197916664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45963.347197916664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45963.347197916664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45963.347197916664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45963.347197916664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45963.347197916664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45963.347197916664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45963.347197916664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45963.347197916664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45963.347197916664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45963.347197916664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45963.347197916664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45963.347197916664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45963.347197916664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45963.347197916664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45963.347197916664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45963.347197916664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45963.347197916664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45963.347197916664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45963.347197916664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45963.347197916664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45963.347197916664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45963.347197916664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45963.347197916664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45963.347197916664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45963.347197916664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45963.347197916664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45963.347197916664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45963.347197916664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45963.347197916664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45963.347197916664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45963.347197916664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45963.347197916664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45963.347197916664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45963.347197916664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45963.347197916664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45963.347197916664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45963.347197916664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45963.347197916664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45963.347197916664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45963.347197916664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45963.347197916664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45963.347197916664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45963.347197916664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45963.347197916664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45963.347197916664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45963.347197916664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45963.347197916664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45963.347197916664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45963.347197916664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45963.347197916664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45963.347197916664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45963.347197916664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45963.347197916664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45963.347197916664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45963.347197916664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45963.347197916664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45963.347197916664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45963.347197916664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45963.347197916664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45963.347197916664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45963.347197916664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45963.347197916664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45963.347197916664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45963.347197916664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45963.347197916664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45963.347197916664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45963.347197916664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45963.347197916664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45963.347197916664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45963.347197916664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45963.347197916664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45963.347197916664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45963.347197916664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45963.347197916664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45963.347197916664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45963.347197916664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45963.347197916664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45963.347197916664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45963.347197916664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45963.347197916664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45963.347197916664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45963.347197916664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45963.347197916664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45963.347197916664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45963.347197916664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45963.347197916664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45963.347197916664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45963.347197916664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45963.347197916664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45963.347197916664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45963.347197916664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45963.347197916664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45963.347197916664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45963.347197916664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45963.347197916664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45963.347197916664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45963.347197916664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45963.347197916664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45963.347197916664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45963.347197916664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45963.347197916664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45963.347197916664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45963.347197916664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45963.347197916664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45963.347197916664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45963.347197916664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45963.347197916664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45963.347197916664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45963.347197916664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45963.347197916664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45963.347197916664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45963.347197916664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45963.347197916664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45963.347197916664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45963.347197916664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45963.347197916664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45963.347197916664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45963.347197916664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45963.347197916664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45963.347197916664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45963.347197916664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45963.347197916664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45963.347197916664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45963.347197916664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45963.347197916664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45963.347197916664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45963.347197916664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45963.347197916664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45963.347197916664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45963.347197916664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45963.347197916664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45963.347197916664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45963.347197916664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45963.347197916664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45963.347197916664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45963.347197916664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45963.347197916664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45963.347197916664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45963.347197916664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45963.347197916664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45963.347197916664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45963.347197916664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45963.347197916664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45963.347197916664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45963.347197916664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45963.347197916664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45963.347197916664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45963.347197916664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45963.347197916664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45963.347197916664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45963.347197916664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45963.347197916664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45963.347197916664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45963.347197916664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45963.347197916664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45963.347197916664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45963.347197916664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45963.347197916664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45963.347197916664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45963.347197916664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45963.347197916664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45963.347197916664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45963.347197916664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45963.347197916664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45963.347197916664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45963.347197916664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45963.347197916664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45963.347197916664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45963.347197916664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45963.347197916664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45963.347197916664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45963.347197916664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45963.347197916664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45963.347197916664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45963.347197916664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45963.347197916664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45963.347197916664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45963.347197916664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45963.347197916664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45963.347197916664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45963.347197916664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45963.347197916664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45963.347197916664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45963.347197916664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45963.347197916664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45963.347197916664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45963.347197916664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45963.347197916664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45963.347197916664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45963.347197916664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45963.347197916664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45963.347197916664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45963.347197916664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45963.347197916664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45963.347197916664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45963.347197916664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45963.347197916664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45963.347197916664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45963.347197916664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45963.347197916664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45963.347197916664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45963.347197916664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45963.347197916664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45963.347197916664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45963.347197916664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45963.347197916664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45963.347197916664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45963.347197916664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45963.347197916664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45963.347197916664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45963.347197916664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45963.347197916664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45963.347197916664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45963.347197916664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45963.347197916664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45963.347197916664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45963.347197916664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45963.347197916664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45963.347197916664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45963.347197916664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45963.347197916664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45963.347197916664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45963.347197916664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45963.347197916664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45963.347197916664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45963.347197916664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45963.347197916664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45963.347197916664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45963.347197916664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45963.347197916664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45963.347197916664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45963.347197916664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45963.347197916664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45963.347197916664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45963.347197916664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45963.347197916664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45963.347197916664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45963.347197916664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45963.347197916664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45963.347197916664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45963.347197916664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45963.347197916664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45963.347197916664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45963.347197916664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45963.347197916664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45963.347197916664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45963.347197916664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45963.347197916664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45963.347197916664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45963.347197916664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45963.347197916664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45963.347197916664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45963.347197916664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45963.347197916664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45963.347197916664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45963.347197916664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45963.347197916664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45963.347197916664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45963.347197916664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45963.347197916664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45963.347197916664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45963.347197916664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45963.347197916664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45963.347197916664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45963.347197916664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45963.347197916664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45963.347197916664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45963.347197916664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45963.347197916664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45963.347197916664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45963.347197916664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45963.347197916664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45963.347197916664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45963.347197916664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45963.347197916664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45963.347197916664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45963.347197916664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45963.347197916664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45963.347197916664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45963.347197916664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45963.347197916664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45963.347197916664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45963.347197916664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45963.347197916664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45963.347197916664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45963.347197916664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45963.347197916664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45963.347197916664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45963.347197916664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45963.347197916664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45963.347197916664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45963.347197916664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45963.347197916664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45963.347197916664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45963.347197916664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45963.347197916664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45963.347197916664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45963.347197916664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45963.347197916664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45963.347197916664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45963.347197916664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45963.347197916664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45963.347197916664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45963.347197916664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45963.347197916664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45963.347197916664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45963.347197916664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45963.347197916664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45963.347197916664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45963.347197916664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45963.347197916664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45963.347197916664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45963.347197916664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45963.347197916664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45963.347197916664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45963.347197916664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45963.347197916664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45963.347197916664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45963.347197916664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45963.347197916664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45963.347197916664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45963.347197916664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45963.347197916664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45963.347197916664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45963.347197916664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45963.347197916664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45963.347197916664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45963.347197916664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45963.347197916664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45963.347197916664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45963.347197916664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45963.347197916664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45963.347197916664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45963.347197916664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45963.347197916664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45963.347197916664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45963.347197916664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45963.347197916664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45963.347197916664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45963.347197916664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45963.347197916664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45963.347197916664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45963.347197916664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45963.347197916664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45963.347197916664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45963.347197916664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45963.347197916664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45963.347197916664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45963.347197916664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45963.347197916664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45963.347197916664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45963.347197916664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45963.347197916664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45963.347197916664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45963.347197916664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45963.347197916664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45963.347197916664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45963.347197916664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45963.347197916664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45963.347197916664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45963.347197916664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45963.347197916664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45963.347197916664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45963.347197916664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45963.347197916664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45963.347197916664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45963.347197916664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45963.347197916664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45963.347197916664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45963.347197916664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45963.347197916664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45963.347197916664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45963.347197916664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45963.347197916664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45963.347197916664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45963.347197916664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45963.347197916664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45963.347197916664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45963.347197916664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45963.347197916664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45963.347197916664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45963.347197916664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45963.347197916664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45963.347197916664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45963.347197916664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45963.347197916664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45963.347197916664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45963.347197916664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45963.347197916664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45963.347197916664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45963.347197916664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45963.347197916664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45963.347197916664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45963.347197916664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45963.347197916664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45963.347197916664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45963.347197916664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45963.347197916664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45963.347197916664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45963.347197916664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45963.347197916664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45963.347197916664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45963.347197916664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45963.347197916664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45963.347197916664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45963.347197916664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45963.347197916664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45963.347197916664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45963.347197916664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45963.347197916664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45963.347197916664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45963.347197916664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45963.347197916664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45963.347197916664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45963.347197916664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45963.347197916664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45963.347197916664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45963.347197916664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45963.347197916664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45963.347197916664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45963.347197916664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45963.347197916664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45963.347197916664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45963.347197916664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45963.347197916664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45963.347197916664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45963.347197916664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45963.347197916664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45963.347197916664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45963.347197916664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45963.347197916664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45963.347197916664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45963.347197916664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45963.347197916664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45963.347197916664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45963.347197916664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45963.347197916664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45963.347197916664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45963.347197916664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45963.347197916664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45963.347197916664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45963.347197916664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45963.347197916664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45963.347197916664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45963.347197916664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45963.347197916664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45963.347197916664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45963.347197916664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45963.347197916664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45963.347197916664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45963.347197916664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45963.347197916664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45963.347197916664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45963.347197916664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45963.347197916664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45963.347197916664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45963.347197916664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45963.347197916664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45963.347197916664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45963.347197916664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45963.347197916664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45963.347197916664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45963.347197916664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45963.347197916664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45963.347197916664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45963.347197916664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45963.347197916664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45963.347197916664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45963.347197916664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45963.347197916664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45963.347197916664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45963.347197916664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45963.347197916664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45963.347197916664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45963.347197916664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45963.347197916664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45963.347197916664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45963.347197916664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45963.347197916664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45963.347197916664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45963.347197916664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45963.347197916664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45963.347197916664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45963.347197916664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45963.347197916664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45963.347197916664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45963.347197916664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45963.347197916664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45963.347197916664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45963.347197916664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45963.347197916664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45963.347197916664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45963.347197916664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45963.347197916664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45963.347197916664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45963.347197916664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45963.347197916664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45963.347197916664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45963.347197916664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45963.347197916664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45963.347197916664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45963.347197916664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45963.347197916664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45963.347197916664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45963.347197916664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45963.347197916664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45963.347197916664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45963.347197916664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45963.347197916664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45963.347197916664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45963.347197916664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45963.347197916664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45963.347197916664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45963.347197916664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45963.347197916664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45963.347197916664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45963.347197916664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45963.347197916664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45963.347197916664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45963.347197916664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45963.347197916664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45963.347197916664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45963.347197916664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45963.347197916664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45963.347197916664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45963.347197916664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45963.347197916664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45963.347197916664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45963.347197916664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45963.347197916664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45963.347197916664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45963.347197916664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45963.347197916664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45963.347197916664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45963.347197916664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45963.347197916664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45963.347197916664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45963.347197916664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45963.347197916664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45963.347197916664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45963.347197916664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45963.347197916664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45963.347197916664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45963.347197916664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45963.347197916664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45963.347197916664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45963.347197916664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45963.347197916664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45963.347197916664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45963.347197916664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45963.347197916664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45963.347197916664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45963.347197916664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45963.347197916664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45963.347197916664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45963.347197916664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45963.347197916664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45963.347197916664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45963.347197916664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45963.347197916664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45963.347197916664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45963.347197916664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45963.347197916664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45963.347197916664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45963.347197916664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45963.347197916664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45963.347197916664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45963.347197916664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45963.347197916664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45963.347197916664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45963.347197916664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45963.347197916664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45963.347197916664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45963.347197916664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45963.347197916664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45963.347197916664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45963.347197916664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45963.347197916664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45963.347197916664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45963.347197916664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45963.347197916664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45963.347197916664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45963.347197916664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45963.347197916664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45963.347197916664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45963.347197916664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45963.347197916664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45963.347197916664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45963.347197916664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45963.347197916664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45963.347197916664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45963.347197916664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45963.347197916664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45963.347197916664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45963.347197916664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45963.347197916664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45963.347197916664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45963.347197916664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45963.347197916664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45963.347197916664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45963.347197916664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45963.347197916664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45963.347197916664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45963.347197916664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45963.347197916664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45963.347197916664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45963.347197916664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45963.347197916664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45963.347197916664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45963.347197916664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45963.347197916664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45963.347197916664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45963.347197916664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45963.347197916664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45963.347197916664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45963.347197916664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45963.347197916664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45963.347197916664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45963.347197916664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45963.347197916664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45963.347197916664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45963.347197916664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45963.347197916664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45963.347197916664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45963.347197916664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45963.347197916664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45963.347197916664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45963.347197916664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45963.347197916664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45963.347197916664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45963.347197916664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45963.347197916664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45963.347197916664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45963.347197916664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45963.347197916664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45963.347197916664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45963.347197916664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45963.347197916664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45963.347197916664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45963.347197916664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45963.347197916664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45963.347197916664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45963.347197916664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45963.347197916664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45963.347197916664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45963.347197916664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45963.347197916664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45963.347197916664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45963.347197916664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45963.347197916664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45963.347197916664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45963.347197916664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45963.347197916664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45963.347197916664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45963.347197916664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45963.347197916664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45963.347197916664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45963.347197916664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45963.347197916664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45963.347197916664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45963.347197916664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45963.347197916664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45963.347197916664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45963.347197916664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45963.347197916664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45963.347197916664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45963.347197916664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45963.347197916664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45963.347197916664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45963.347197916664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45963.347197916664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45963.347197916664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45963.347197916664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45963.347197916664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45963.347197916664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45963.347197916664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45963.347197916664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45963.347197916664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45963.347197916664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45963.347197916664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45963.347197916664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45963.347197916664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45963.347197916664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45963.347197916664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45963.347197916664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45963.347197916664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45963.347197916664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45963.347197916664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45963.347197916664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45963.347197916664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45963.347197916664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45963.347197916664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45963.347197916664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45963.347197916664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45963.347197916664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45963.347197916664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45963.347197916664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45963.347197916664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45963.347197916664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45963.347197916664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45963.347197916664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45963.347197916664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45963.347197916664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45963.347197916664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45963.347197916664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45963.347197916664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45963.347197916664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45963.347197916664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45963.347197916664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45963.347197916664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45963.347197916664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45963.347197916664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45963.347197916664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45963.347197916664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45963.347197916664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45963.347197916664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45963.347197916664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45963.347197916664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45963.347197916664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45963.347197916664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45963.347197916664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45963.347197916664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45963.347197916664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45963.347197916664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45963.347197916664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45963.347197916664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45963.347197916664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45963.347197916664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45963.347197916664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45963.347197916664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45963.347197916664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45963.347197916664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45963.347197916664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45963.347197916664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45963.347197916664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45963.347197916664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45963.347197916664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45963.347197916664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45963.347197916664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45963.347197916664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45963.347197916664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45963.347197916664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45963.347197916664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45963.347197916664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45963.347197916664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45963.347197916664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45963.347197916664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45963.347197916664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45963.347197916664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45963.347197916664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45963.347197916664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45963.347197916664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45963.347197916664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45963.347197916664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45963.347197916664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45963.347197916664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45963.347197916664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45963.347197916664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45963.347197916664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45963.347197916664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45963.347197916664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45963.347197916664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45963.347197916664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45963.347197916664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45963.347197916664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45963.347197916664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45963.347197916664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45963.347197916664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45963.347197916664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45963.347197916664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45963.347197916664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45963.347197916664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45963.347197916664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45963.347197916664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45963.347197916664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45963.347197916664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45963.347197916664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45963.347197916664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45963.347197916664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45963.347197916664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45963.347197916664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45963.347197916664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45963.347197916664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45963.347197916664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45963.347197916664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45963.347197916664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45963.347197916664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45963.347197916664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45963.347197916664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45963.347197916664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45963.347197916664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45963.347197916664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45963.347197916664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45963.347197916664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45963.347197916664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45963.347197916664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45963.347197916664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45963.347197916664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45963.347197916664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45963.347197916664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45963.347197916664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45963.347197916664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45963.347197916664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45963.347197916664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45963.347197916664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45963.347197916664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45963.347197916664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45963.347197916664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45963.347197916664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45963.347197916664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45963.347197916664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45963.347197916664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45963.347197916664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45963.347197916664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45963.347197916664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45963.347197916664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45963.347197916664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45963.347197916664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45963.347197916664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45963.347197916664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45963.347197916664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45963.347197916664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45963.347197916664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45963.347197916664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45963.347197916664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45963.347197916664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45963.347197916664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45963.347197916664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45963.347197916664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45963.347197916664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45963.347197916664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45963.347197916664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45963.347197916664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45963.347197916664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45963.347197916664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45963.347197916664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45963.347197916664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45963.347197916664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45963.347197916664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45963.347197916664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45963.347197916664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45963.347197916664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45963.347197916664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45963.347197916664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45963.347197916664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45963.347197916664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45963.347197916664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45963.347197916664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45963.347197916664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45963.347197916664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45963.347197916664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45963.347197916664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45963.347197916664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45963.347197916664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45963.347197916664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45963.347197916664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45963.347197916664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45963.347197916664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45963.347197916664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45963.347197916664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45963.347197916664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45963.347197916664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45963.347197916664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45963.347197916664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45963.347197916664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45963.347197916664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45963.347197916664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45963.347197916664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45963.347197916664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45963.347197916664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45963.347197916664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45963.347197916664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45963.347197916664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45963.347197916664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45963.347197916664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45963.347197916664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45963.347197916664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45963.347197916664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45963.347197916664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45963.347197916664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45963.347197916664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45963.347197916664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45963.347197916664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45963.347197916664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45963.347197916664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45963.347197916664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45963.347197916664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45963.347197916664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45963.347197916664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45963.347197916664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45963.347197916664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45963.347197916664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45963.347197916664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45963.347197916664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45963.347197916664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45963.347197916664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45963.347197916664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45963.347197916664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45963.347197916664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45963.347197916664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45963.347197916664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45963.347197916664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45963.347197916664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45963.347197916664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45963.347197916664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45963.347197916664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45963.347197916664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45963.347197916664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45963.347197916664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45963.347197916664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45963.347197916664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45963.347197916664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45963.347197916664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45963.347197916664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45963.347197916664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45963.347197916664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45963.347197916664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45963.347197916664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45963.347197916664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45963.347197916664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45963.347197916664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45963.347197916664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45963.347197916664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45963.347197916664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45963.347197916664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45963.347197916664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45963.347197916664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45963.347197916664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45963.347197916664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45963.347197916664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45963.347197916664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45963.347197916664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45963.347197916664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45963.347197916664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45963.347197916664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45963.347197916664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45963.347197916664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45963.347197916664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45963.347197916664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45963.347197916664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45963.347197916664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45963.347197916664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45963.347197916664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45963.347197916664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45963.347197916664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45963.347197916664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45963.347197916664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45963.347197916664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45963.347197916664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45963.347197916664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45963.347197916664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45963.347197916664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45963.347197916664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45963.347197916664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45963.347197916664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45963.347197916664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45963.347197916664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45963.347197916664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45963.347197916664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45963.347197916664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45963.347197916664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45963.347197916664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45963.347197916664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45963.347197916664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45963.347197916664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45963.347197916664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45963.347197916664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45963.347197916664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45963.347197916664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45963.347197916664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45963.347197916664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45963.347197916664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45963.347197916664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45963.347197916664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45963.347197916664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45963.347197916664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45963.347197916664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45963.347197916664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45963.347197916664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45963.347197916664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45963.347197916664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45963.347197916664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45963.347197916664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45963.347197916664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45963.347197916664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45963.347197916664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45963.347197916664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45963.347197916664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45963.347197916664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45963.347197916664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45963.347197916664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45963.347197916664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45963.347197916664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45963.347197916664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45963.347197916664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45963.347197916664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45963.347197916664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45963.347197916664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45963.347197916664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45963.347197916664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45963.347197916664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45963.347197916664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45963.347197916664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45963.347197916664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45963.347197916664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45963.347197916664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45963.347197916664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45963.347197916664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45963.347197916664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45963.347197916664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45963.347197916664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45963.347197916664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45963.347197916664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45963.347197916664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45963.347197916664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45963.347197916664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45963.347197916664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45963.347197916664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45963.347197916664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45963.347197916664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45963.347197916664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45963.347197916664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45963.347197916664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45963.347197916664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45963.347197916664</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45963.347197916664</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3.19921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259.86648032406811</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2.3784479166642996</v>
      </c>
      <c r="H3" s="122">
        <v>45960.963101851848</v>
      </c>
      <c r="I3" s="118" t="str">
        <f>IFERROR(VLOOKUP(D3,DB!A:F,6,0),"")</f>
        <v>SCECO</v>
      </c>
      <c r="J3" s="118" t="str">
        <f>IFERROR(VLOOKUP(D3,DB!A:G,7,0),"")</f>
        <v>Weak</v>
      </c>
      <c r="K3" s="124" t="s">
        <v>39112</v>
      </c>
      <c r="L3" s="120" t="str">
        <f>IFERROR(VLOOKUP(D3,DB!A:I,9,0),"")</f>
        <v>Latis</v>
      </c>
    </row>
    <row r="4" spans="1:16" ht="15" customHeight="1">
      <c r="A4" s="118"/>
      <c r="B4" s="118" t="str">
        <f>IFERROR(VLOOKUP(D4,DB!A:K,11,0),"")</f>
        <v>R4</v>
      </c>
      <c r="C4" s="119">
        <v>1</v>
      </c>
      <c r="D4" s="120" t="s">
        <v>35858</v>
      </c>
      <c r="E4" s="97" t="s">
        <v>39021</v>
      </c>
      <c r="F4" s="122">
        <v>45963.332511574074</v>
      </c>
      <c r="G4" s="123">
        <f ca="1">IFERROR(NOW()-F4,"")</f>
        <v>1.4686342590721324E-2</v>
      </c>
      <c r="H4" s="122"/>
      <c r="I4" s="118" t="str">
        <f>IFERROR(VLOOKUP(D4,DB!A:F,6,0),"")</f>
        <v>SCECO</v>
      </c>
      <c r="J4" s="118" t="str">
        <f>IFERROR(VLOOKUP(D4,DB!A:G,7,0),"")</f>
        <v>Dead</v>
      </c>
      <c r="K4" s="124"/>
      <c r="L4" s="120" t="str">
        <f>IFERROR(VLOOKUP(D4,DB!A:I,9,0),"")</f>
        <v>Latis</v>
      </c>
    </row>
    <row r="5" spans="1:16" ht="15" customHeight="1">
      <c r="A5" s="118"/>
      <c r="B5" s="118" t="str">
        <f>IFERROR(VLOOKUP(D5,DB!A:K,11,0),"")</f>
        <v/>
      </c>
      <c r="C5" s="119"/>
      <c r="D5" s="120"/>
      <c r="E5" s="97" t="s">
        <v>39021</v>
      </c>
      <c r="F5" s="122"/>
      <c r="G5" s="123">
        <f ca="1">IFERROR(NOW()-F5,"")</f>
        <v>45963.347197916664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45963.347197916664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45963.347197916664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45963.347197916664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45963.347197916664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45963.347197916664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45963.347197916664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45963.347197916664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45963.347197916664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45963.347197916664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45963.347197916664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45963.347197916664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45963.347197916664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45963.347197916664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45963.347197916664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45963.347197916664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45963.347197916664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45963.347197916664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45963.347197916664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45963.347197916664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45963.347197916664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45963.347197916664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45963.347197916664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45963.347197916664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45963.347197916664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45963.347197916664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45963.347197916664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45963.347197916664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45963.347197916664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45963.347197916664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45963.347197916664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45963.347197916664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45963.347197916664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45963.347197916664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45963.347197916664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45963.347197916664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45963.347197916664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45963.347197916664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45963.347197916664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45963.347197916664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45963.347197916664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45963.347197916664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45963.347197916664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45963.347197916664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45963.347197916664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45963.347197916664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45963.347197916664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45963.347197916664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45963.347197916664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45963.347197916664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45963.347197916664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45963.347197916664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45963.347197916664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45963.347197916664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45963.347197916664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45963.347197916664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45963.347197916664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45963.347197916664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45963.347197916664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45963.347197916664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45963.347197916664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45963.347197916664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45963.347197916664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45963.347197916664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45963.347197916664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45963.347197916664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45963.347197916664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45963.347197916664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45963.347197916664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45963.347197916664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45963.347197916664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45963.347197916664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45963.347197916664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45963.347197916664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45963.347197916664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45963.347197916664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45963.347197916664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45963.347197916664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45963.347197916664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45963.347197916664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45963.347197916664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45963.347197916664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45963.347197916664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45963.347197916664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45963.347197916664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45963.347197916664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45963.347197916664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45963.347197916664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45963.347197916664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45963.347197916664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45963.347197916664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45963.347197916664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45963.347197916664</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45963.347197916664</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45963.347197916664</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45963.347197916664</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45963.347197916664</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45963.347197916664</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45963.347197916664</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45963.347197916664</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45963.347197916664</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45963.347197916664</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71.515137499998673</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37.158320601847663</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14.686086805551895</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45963.347197685187</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45963.347197685187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45963.347197685187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45963.347197685187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45963.347197685187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45963.347197685187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45963.347197685187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45963.347197685187</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45963.347197685187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45963.347197685187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45963.347197685187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45963.347197685187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45963.347197685187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45963.347197685187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45963.347197685187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45963.347197685187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45963.347197685187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45963.347197685187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45963.347197685187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45963.347197685187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45963.347197685187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45963.347197685187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45963.347197685187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45963.347197685187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45963.347197685187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45963.347197685187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45963.347197685187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45963.347197685187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45963.347197685187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45963.347197685187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45963.347197685187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45963.347197685187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45963.347197685187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45963.347197685187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45963.347197685187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45963.347197685187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45963.347197685187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45963.347197685187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45963.347197685187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45963.347197685187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45963.347197685187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45963.347197685187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45963.347197685187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45963.347197685187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45963.347197685187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45963.347197685187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45963.347197685187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45963.347197685187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45963.347197685187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45963.347197685187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45963.347197685187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45963.347197685187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45963.347197685187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45963.347197685187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45963.347197685187</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45963.347197685187</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45963.347197685187</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45963.347197685187</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45963.347197685187</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45963.347197685187</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45963.347197685187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45963.347197685187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45963.347197685187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45963.347197685187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45963.347197685187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45963.347197685187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45963.347197685187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45963.347197685187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45963.347197685187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45963.347197685187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45963.347197685187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45963.347197685187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45963.347197685187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45963.347197685187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45963.347197685187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45963.347197685187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45963.347197685187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45963.347197685187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45963.347197685187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45963.347197685187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45963.347197685187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45963.347197685187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45963.347197685187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45963.347197685187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45963.347197685187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45963.347197685187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45963.347197685187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45963.347197685187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45963.347197685187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45963.347197685187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45963.347197685187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45963.347197685187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45963.347197685187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45963.347197685187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45963.347197685187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45963.347197685187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45963.347197685187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45963.347197685187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45963.347197685187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45963.347197685187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45963.347197685187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45963.347197685187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45963.347197685187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45963.347197685187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45963.347197685187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45963.347197685187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45963.347197685187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45963.347197685187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45963.347197685187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45963.347197685187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45963.347197685187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45963.347197685187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45963.347197685187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45963.347197685187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45963.347197685187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45963.347197685187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45963.347197685187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45963.347197685187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45963.347197685187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45963.347197685187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45963.347197685187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45963.347197685187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45963.347197685187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45963.347197685187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45963.347197685187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45963.347197685187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45963.347197685187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45963.347197685187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45963.347197685187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45963.347197685187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45963.347197685187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45963.347197685187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45963.347197685187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45963.347197685187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45963.347197685187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45963.347197685187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45963.347197685187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45963.347197685187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45963.347197685187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45963.347197685187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45963.347197685187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45963.347197685187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45963.347197685187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45963.347197685187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45963.347197685187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45963.347197685187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45963.347197685187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45963.347197685187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45963.347197685187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45963.347197685187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45963.347197685187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45963.347197685187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45963.347197685187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45963.347197685187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45963.347197685187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45963.347197685187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45963.347197685187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45963.347197685187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45963.347197685187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45963.347197685187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45963.347197685187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45963.347197685187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45963.347197685187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45963.347197685187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45963.347197685187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45963.347197685187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45963.347197685187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45963.347197685187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45963.347197685187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45963.347197685187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45963.347197685187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45963.347197685187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45963.347197685187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45963.347197685187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45963.347197685187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45963.347197685187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45963.347197685187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45963.347197685187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45963.347197685187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45963.347197685187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45963.347197685187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45963.347197685187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45963.347197685187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45963.347197685187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45963.347197685187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45963.347197685187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45963.347197685187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45963.347197685187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45963.347197685187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45963.347197685187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45963.347197685187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45963.347197685187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45963.347197685187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45963.347197685187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45963.347197685187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45963.347197685187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45963.347197685187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45963.347197685187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45963.347197685187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45963.347197685187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45963.347197685187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45963.347197685187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45963.347197685187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45963.347197685187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45963.347197685187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45963.347197685187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45963.347197685187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45963.347197685187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45963.347197685187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45963.347197685187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45963.347197685187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45963.347197685187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45963.347197685187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45963.347197685187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45963.347197685187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45963.347197685187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45963.347197685187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45963.347197685187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45963.347197685187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45963.347197685187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45963.347197685187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45963.347197685187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45963.347197685187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45963.347197685187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45963.347197685187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45963.347197685187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45963.347197685187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45963.347197685187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45963.347197685187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45963.347197685187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45963.347197685187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45963.347197685187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45963.347197685187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45963.347197685187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45963.347197685187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45963.347197685187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45963.347197685187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45963.347197685187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45963.347197685187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45963.347197685187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45963.347197685187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45963.347197685187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45963.347197685187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45963.347197685187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45963.347197685187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45963.347197685187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45963.347197685187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45963.347197685187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45963.347197685187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45963.347197685187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45963.347197685187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45963.347197685187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45963.347197685187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45963.347197685187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45963.347197685187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45963.347197685187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45963.347197685187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45963.347197685187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45963.347197685187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45963.347197685187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45963.347197685187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45963.347197685187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45963.347197685187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45963.347197916664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45963.347197916664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45963.347197916664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45963.347197916664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45963.347197916664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45963.347197916664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45963.347197916664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45963.347197916664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45963.347197916664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45963.347197916664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45963.347197916664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45963.347197916664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45963.347197916664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45963.347197916664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45963.347197916664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45963.347197916664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45963.347197916664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45963.347197916664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45963.347197916664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45963.347197916664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45963.347197916664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45963.347197916664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45963.347197916664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45963.347197916664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45963.347197916664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45963.347197916664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45963.347197916664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45963.347197916664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45963.347197916664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45963.347197916664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45963.347197916664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45963.347197916664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45963.347197916664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45963.347197916664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45963.347197916664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45963.347197916664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45963.347197916664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45963.347197916664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45963.347197916664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45963.347197916664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45963.347197916664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45963.347197916664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45963.347197916664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45963.347197916664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45963.347197916664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45963.347197916664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45963.347197916664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45963.347197916664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45963.347197916664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45963.347197916664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45963.347197916664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45963.347197916664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45963.347197916664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45963.347197916664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45963.347197916664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45963.347197916664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45963.347197916664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45963.347197916664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45963.347197916664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45963.347197916664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45963.347197916664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45963.347197916664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45963.347197916664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45963.347197916664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45963.347197916664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45963.347197916664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45963.347197916664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45963.347197916664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45963.347197916664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45963.347197916664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45963.347197916664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45963.347197916664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45963.347197916664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45963.347197916664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45963.347197916664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45963.347197916664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45963.347197916664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45963.347197916664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45963.347197916664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45963.347197916664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45963.347197916664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45963.347197916664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45963.347197916664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45963.347197916664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45963.347197916664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45963.347197916664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45963.347197916664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45963.347197916664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45963.347197916664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45963.347197916664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45963.347197916664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45963.347197916664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45963.347197916664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45963.347197916664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45963.347197916664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45963.347197916664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45963.347197916664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45963.347197916664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45963.347197916664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45963.347197916664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45963.347197916664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45963.347197916664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45963.347197916664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45963.347197916664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45963.347197916664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45963.347197916664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45963.347197916664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45963.347197916664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45963.347197916664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45963.347197916664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45963.347197916664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45963.347197916664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45963.347197916664</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45963.347197916664</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45963.347197916664</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45963.347197916664</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45963.347197916664</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45963.347197916664</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45963.042118055557</v>
      </c>
      <c r="G2" s="76">
        <f ca="1">IFERROR(NOW()-F2,"-")</f>
        <v>0.30507962963019963</v>
      </c>
      <c r="H2" s="106">
        <v>45963.010358796295</v>
      </c>
      <c r="I2" s="102" t="str">
        <f>IFERROR(VLOOKUP(D2,DB!A:F,6,0),"")</f>
        <v>SCECO</v>
      </c>
      <c r="J2" s="101" t="str">
        <f>IFERROR(VLOOKUP(D2,DB!A:G,7,0),"")</f>
        <v>In progress</v>
      </c>
      <c r="K2" s="107" t="s">
        <v>39121</v>
      </c>
      <c r="L2" s="108" t="str">
        <f>IFERROR(VLOOKUP(D2,DB!A:I,9,0),"")</f>
        <v>Latis</v>
      </c>
    </row>
    <row r="3" spans="1:16383" ht="31.5" customHeight="1">
      <c r="A3" s="103"/>
      <c r="B3" s="102" t="str">
        <f>IFERROR(VLOOKUP(D3,DB!A:K,11,0),"")</f>
        <v/>
      </c>
      <c r="C3" s="104"/>
      <c r="D3" s="102"/>
      <c r="E3" s="105"/>
      <c r="F3" s="106"/>
      <c r="G3" s="76">
        <f ca="1">IFERROR(NOW()-F3,"-")</f>
        <v>45963.347197685187</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45963.347197685187</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45963.347197685187</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45963.347197685187</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45963.347197685187</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45963.347197685187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45963.347197685187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45963.347197685187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45963.347197685187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45963.347197685187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45963.347197685187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45963.347197685187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45963.347197685187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45963.347197685187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45963.347197685187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45963.347197685187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45963.347197685187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45963.347197685187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45963.347197685187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45963.347197685187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45963.347197685187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45963.347197685187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45963.347197685187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45963.347197685187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45963.347197685187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45963.347197685187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45963.347197685187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45963.347197685187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45963.347197685187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45963.347197685187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45963.347197685187</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2025-11-02T05:20:37Z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